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omments4.xml" ContentType="application/vnd.openxmlformats-officedocument.spreadsheetml.comment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ppark\Desktop\0FARMINGDALE\1ABLE ms\0Manuscript - East River Fish\0 ABLE ERID MANUSCRIPT\0Manuscript FINAL VERSION\"/>
    </mc:Choice>
  </mc:AlternateContent>
  <xr:revisionPtr revIDLastSave="0" documentId="13_ncr:1_{66CDAD47-FEF4-46EF-9559-414B56F74672}" xr6:coauthVersionLast="47" xr6:coauthVersionMax="47" xr10:uidLastSave="{00000000-0000-0000-0000-000000000000}"/>
  <bookViews>
    <workbookView xWindow="0" yWindow="324" windowWidth="21432" windowHeight="11916" tabRatio="737" xr2:uid="{00000000-000D-0000-FFFF-FFFF00000000}"/>
  </bookViews>
  <sheets>
    <sheet name="REAL DATA - Ex1" sheetId="11" r:id="rId1"/>
    <sheet name="REAL DATA - Ex2" sheetId="10" r:id="rId2"/>
    <sheet name="Correlation1 - Ex1 STUDENT" sheetId="9" r:id="rId3"/>
    <sheet name="Correlation2 - Ex2 STUDENT" sheetId="12" r:id="rId4"/>
    <sheet name="Correlation - Ex1 INSTRUCTOR" sheetId="5" r:id="rId5"/>
    <sheet name="Correlation2 - Ex2 INSTRUCTOR" sheetId="8"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3" i="12" l="1"/>
  <c r="U40" i="12"/>
  <c r="E33" i="12"/>
  <c r="Z35" i="12" s="1"/>
  <c r="D33" i="12"/>
  <c r="Y35" i="12" s="1"/>
  <c r="E32" i="12"/>
  <c r="O27" i="12" s="1"/>
  <c r="P27" i="12" s="1"/>
  <c r="D32" i="12"/>
  <c r="M27" i="12" s="1"/>
  <c r="N27" i="12" s="1"/>
  <c r="Q27" i="12" s="1"/>
  <c r="U66" i="9"/>
  <c r="U43" i="9"/>
  <c r="E36" i="9"/>
  <c r="Z38" i="9" s="1"/>
  <c r="D36" i="9"/>
  <c r="Y38" i="9" s="1"/>
  <c r="E35" i="9"/>
  <c r="O25" i="9" s="1"/>
  <c r="P25" i="9" s="1"/>
  <c r="D35" i="9"/>
  <c r="M27" i="9" s="1"/>
  <c r="N27" i="9" s="1"/>
  <c r="U34" i="8"/>
  <c r="U40" i="8"/>
  <c r="U41" i="5"/>
  <c r="D34" i="5"/>
  <c r="Y36" i="5" s="1"/>
  <c r="D33" i="5"/>
  <c r="U63" i="8"/>
  <c r="E33" i="8"/>
  <c r="Z35" i="8" s="1"/>
  <c r="D33" i="8"/>
  <c r="Y35" i="8" s="1"/>
  <c r="E32" i="8"/>
  <c r="O27" i="8" s="1"/>
  <c r="P27" i="8" s="1"/>
  <c r="D32" i="8"/>
  <c r="M28" i="8" s="1"/>
  <c r="N28" i="8" s="1"/>
  <c r="AA35" i="12" l="1"/>
  <c r="M14" i="12"/>
  <c r="N14" i="12" s="1"/>
  <c r="M19" i="12"/>
  <c r="N19" i="12" s="1"/>
  <c r="M23" i="12"/>
  <c r="N23" i="12" s="1"/>
  <c r="O16" i="12"/>
  <c r="P16" i="12" s="1"/>
  <c r="O19" i="12"/>
  <c r="P19" i="12" s="1"/>
  <c r="O23" i="12"/>
  <c r="P23" i="12" s="1"/>
  <c r="O26" i="12"/>
  <c r="P26" i="12" s="1"/>
  <c r="M12" i="12"/>
  <c r="N12" i="12" s="1"/>
  <c r="O14" i="12"/>
  <c r="P14" i="12" s="1"/>
  <c r="M24" i="12"/>
  <c r="N24" i="12" s="1"/>
  <c r="M28" i="12"/>
  <c r="N28" i="12" s="1"/>
  <c r="O12" i="12"/>
  <c r="P12" i="12" s="1"/>
  <c r="M17" i="12"/>
  <c r="N17" i="12" s="1"/>
  <c r="M20" i="12"/>
  <c r="N20" i="12" s="1"/>
  <c r="O17" i="12"/>
  <c r="P17" i="12" s="1"/>
  <c r="M21" i="12"/>
  <c r="N21" i="12" s="1"/>
  <c r="O24" i="12"/>
  <c r="P24" i="12" s="1"/>
  <c r="M13" i="12"/>
  <c r="N13" i="12" s="1"/>
  <c r="M15" i="12"/>
  <c r="N15" i="12" s="1"/>
  <c r="M18" i="12"/>
  <c r="N18" i="12" s="1"/>
  <c r="O15" i="12"/>
  <c r="P15" i="12" s="1"/>
  <c r="O21" i="12"/>
  <c r="P21" i="12" s="1"/>
  <c r="M25" i="12"/>
  <c r="N25" i="12" s="1"/>
  <c r="O13" i="12"/>
  <c r="P13" i="12" s="1"/>
  <c r="Q13" i="12" s="1"/>
  <c r="M16" i="12"/>
  <c r="N16" i="12" s="1"/>
  <c r="O18" i="12"/>
  <c r="P18" i="12" s="1"/>
  <c r="M22" i="12"/>
  <c r="N22" i="12" s="1"/>
  <c r="M26" i="12"/>
  <c r="N26" i="12" s="1"/>
  <c r="Q23" i="12"/>
  <c r="O20" i="12"/>
  <c r="P20" i="12" s="1"/>
  <c r="Q20" i="12" s="1"/>
  <c r="O28" i="12"/>
  <c r="P28" i="12" s="1"/>
  <c r="Q28" i="12" s="1"/>
  <c r="O25" i="12"/>
  <c r="P25" i="12" s="1"/>
  <c r="O22" i="12"/>
  <c r="P22" i="12" s="1"/>
  <c r="Q22" i="12" s="1"/>
  <c r="O14" i="9"/>
  <c r="P14" i="9" s="1"/>
  <c r="O22" i="9"/>
  <c r="P22" i="9" s="1"/>
  <c r="M16" i="9"/>
  <c r="N16" i="9" s="1"/>
  <c r="M24" i="9"/>
  <c r="N24" i="9" s="1"/>
  <c r="O30" i="9"/>
  <c r="P30" i="9" s="1"/>
  <c r="AA38" i="9"/>
  <c r="O19" i="9"/>
  <c r="P19" i="9" s="1"/>
  <c r="M21" i="9"/>
  <c r="N21" i="9" s="1"/>
  <c r="O27" i="9"/>
  <c r="P27" i="9" s="1"/>
  <c r="Q27" i="9" s="1"/>
  <c r="M29" i="9"/>
  <c r="N29" i="9" s="1"/>
  <c r="M15" i="9"/>
  <c r="N15" i="9" s="1"/>
  <c r="O21" i="9"/>
  <c r="P21" i="9" s="1"/>
  <c r="M23" i="9"/>
  <c r="N23" i="9" s="1"/>
  <c r="O29" i="9"/>
  <c r="P29" i="9" s="1"/>
  <c r="M31" i="9"/>
  <c r="N31" i="9" s="1"/>
  <c r="O18" i="9"/>
  <c r="P18" i="9" s="1"/>
  <c r="M20" i="9"/>
  <c r="N20" i="9" s="1"/>
  <c r="O26" i="9"/>
  <c r="P26" i="9" s="1"/>
  <c r="M28" i="9"/>
  <c r="N28" i="9" s="1"/>
  <c r="O15" i="9"/>
  <c r="P15" i="9" s="1"/>
  <c r="M17" i="9"/>
  <c r="N17" i="9" s="1"/>
  <c r="O23" i="9"/>
  <c r="P23" i="9" s="1"/>
  <c r="M25" i="9"/>
  <c r="N25" i="9" s="1"/>
  <c r="Q25" i="9" s="1"/>
  <c r="O31" i="9"/>
  <c r="P31" i="9" s="1"/>
  <c r="M14" i="9"/>
  <c r="N14" i="9" s="1"/>
  <c r="O20" i="9"/>
  <c r="P20" i="9" s="1"/>
  <c r="M22" i="9"/>
  <c r="N22" i="9" s="1"/>
  <c r="O28" i="9"/>
  <c r="P28" i="9" s="1"/>
  <c r="M30" i="9"/>
  <c r="N30" i="9" s="1"/>
  <c r="Q30" i="9" s="1"/>
  <c r="O16" i="9"/>
  <c r="P16" i="9" s="1"/>
  <c r="Q16" i="9" s="1"/>
  <c r="M18" i="9"/>
  <c r="N18" i="9" s="1"/>
  <c r="O24" i="9"/>
  <c r="P24" i="9" s="1"/>
  <c r="M26" i="9"/>
  <c r="N26" i="9" s="1"/>
  <c r="O17" i="9"/>
  <c r="P17" i="9" s="1"/>
  <c r="M19" i="9"/>
  <c r="N19" i="9" s="1"/>
  <c r="M14" i="8"/>
  <c r="N14" i="8" s="1"/>
  <c r="M17" i="8"/>
  <c r="N17" i="8" s="1"/>
  <c r="M18" i="8"/>
  <c r="N18" i="8" s="1"/>
  <c r="M20" i="8"/>
  <c r="N20" i="8" s="1"/>
  <c r="M25" i="8"/>
  <c r="N25" i="8" s="1"/>
  <c r="M23" i="8"/>
  <c r="N23" i="8" s="1"/>
  <c r="M12" i="8"/>
  <c r="N12" i="8" s="1"/>
  <c r="AA35" i="8"/>
  <c r="O23" i="8"/>
  <c r="P23" i="8" s="1"/>
  <c r="O12" i="8"/>
  <c r="P12" i="8" s="1"/>
  <c r="O24" i="8"/>
  <c r="P24" i="8" s="1"/>
  <c r="O18" i="8"/>
  <c r="P18" i="8" s="1"/>
  <c r="O17" i="8"/>
  <c r="P17" i="8" s="1"/>
  <c r="O28" i="8"/>
  <c r="P28" i="8" s="1"/>
  <c r="Q28" i="8" s="1"/>
  <c r="O13" i="8"/>
  <c r="P13" i="8" s="1"/>
  <c r="M15" i="8"/>
  <c r="N15" i="8" s="1"/>
  <c r="M26" i="8"/>
  <c r="N26" i="8" s="1"/>
  <c r="O15" i="8"/>
  <c r="P15" i="8" s="1"/>
  <c r="O21" i="8"/>
  <c r="P21" i="8" s="1"/>
  <c r="O26" i="8"/>
  <c r="P26" i="8" s="1"/>
  <c r="O25" i="8"/>
  <c r="P25" i="8" s="1"/>
  <c r="Q25" i="8" s="1"/>
  <c r="O20" i="8"/>
  <c r="P20" i="8" s="1"/>
  <c r="Q20" i="8" s="1"/>
  <c r="O16" i="8"/>
  <c r="P16" i="8" s="1"/>
  <c r="M22" i="8"/>
  <c r="N22" i="8" s="1"/>
  <c r="M27" i="8"/>
  <c r="N27" i="8" s="1"/>
  <c r="Q27" i="8" s="1"/>
  <c r="M19" i="8"/>
  <c r="N19" i="8" s="1"/>
  <c r="O14" i="8"/>
  <c r="P14" i="8" s="1"/>
  <c r="M16" i="8"/>
  <c r="N16" i="8" s="1"/>
  <c r="O22" i="8"/>
  <c r="P22" i="8" s="1"/>
  <c r="M24" i="8"/>
  <c r="N24" i="8" s="1"/>
  <c r="M13" i="8"/>
  <c r="N13" i="8" s="1"/>
  <c r="Q13" i="8" s="1"/>
  <c r="O19" i="8"/>
  <c r="P19" i="8" s="1"/>
  <c r="M21" i="8"/>
  <c r="N21" i="8" s="1"/>
  <c r="Q21" i="8" s="1"/>
  <c r="U64" i="5"/>
  <c r="Q12" i="12" l="1"/>
  <c r="Q26" i="12"/>
  <c r="Q18" i="12"/>
  <c r="Q16" i="12"/>
  <c r="Q25" i="12"/>
  <c r="Q24" i="12"/>
  <c r="Q21" i="12"/>
  <c r="Q17" i="12"/>
  <c r="Q15" i="12"/>
  <c r="Q19" i="12"/>
  <c r="Q14" i="12"/>
  <c r="U34" i="12"/>
  <c r="U57" i="12" s="1"/>
  <c r="Q22" i="9"/>
  <c r="Q24" i="9"/>
  <c r="Q14" i="9"/>
  <c r="Q19" i="9"/>
  <c r="Q29" i="9"/>
  <c r="Q28" i="9"/>
  <c r="Q15" i="9"/>
  <c r="Q26" i="9"/>
  <c r="Q20" i="9"/>
  <c r="Q21" i="9"/>
  <c r="Q18" i="9"/>
  <c r="Q31" i="9"/>
  <c r="Q17" i="9"/>
  <c r="Q23" i="9"/>
  <c r="Q24" i="8"/>
  <c r="Q12" i="8"/>
  <c r="Q23" i="8"/>
  <c r="Q16" i="8"/>
  <c r="Q14" i="8"/>
  <c r="Q18" i="8"/>
  <c r="Q17" i="8"/>
  <c r="Q22" i="8"/>
  <c r="Q26" i="8"/>
  <c r="Q15" i="8"/>
  <c r="Q19" i="8"/>
  <c r="E34" i="5"/>
  <c r="Z36" i="5" s="1"/>
  <c r="E33" i="5"/>
  <c r="O26" i="5" s="1"/>
  <c r="P26" i="5" s="1"/>
  <c r="M23" i="5"/>
  <c r="N23" i="5" s="1"/>
  <c r="U37" i="9" l="1"/>
  <c r="U60" i="9" s="1"/>
  <c r="AA36" i="5"/>
  <c r="U57" i="8"/>
  <c r="M15" i="5"/>
  <c r="N15" i="5" s="1"/>
  <c r="O27" i="5"/>
  <c r="P27" i="5" s="1"/>
  <c r="O20" i="5"/>
  <c r="P20" i="5" s="1"/>
  <c r="M18" i="5"/>
  <c r="N18" i="5" s="1"/>
  <c r="M26" i="5"/>
  <c r="N26" i="5" s="1"/>
  <c r="Q26" i="5" s="1"/>
  <c r="O13" i="5"/>
  <c r="P13" i="5" s="1"/>
  <c r="O21" i="5"/>
  <c r="P21" i="5" s="1"/>
  <c r="O29" i="5"/>
  <c r="P29" i="5" s="1"/>
  <c r="M24" i="5"/>
  <c r="N24" i="5" s="1"/>
  <c r="O19" i="5"/>
  <c r="P19" i="5" s="1"/>
  <c r="M25" i="5"/>
  <c r="N25" i="5" s="1"/>
  <c r="O12" i="5"/>
  <c r="P12" i="5" s="1"/>
  <c r="O28" i="5"/>
  <c r="P28" i="5" s="1"/>
  <c r="M19" i="5"/>
  <c r="N19" i="5" s="1"/>
  <c r="O14" i="5"/>
  <c r="P14" i="5" s="1"/>
  <c r="O22" i="5"/>
  <c r="P22" i="5" s="1"/>
  <c r="M17" i="5"/>
  <c r="N17" i="5" s="1"/>
  <c r="M27" i="5"/>
  <c r="N27" i="5" s="1"/>
  <c r="M20" i="5"/>
  <c r="N20" i="5" s="1"/>
  <c r="M28" i="5"/>
  <c r="N28" i="5" s="1"/>
  <c r="O15" i="5"/>
  <c r="P15" i="5" s="1"/>
  <c r="O23" i="5"/>
  <c r="P23" i="5" s="1"/>
  <c r="Q23" i="5" s="1"/>
  <c r="M12" i="5"/>
  <c r="N12" i="5" s="1"/>
  <c r="M21" i="5"/>
  <c r="N21" i="5" s="1"/>
  <c r="M29" i="5"/>
  <c r="N29" i="5" s="1"/>
  <c r="O16" i="5"/>
  <c r="P16" i="5" s="1"/>
  <c r="O24" i="5"/>
  <c r="P24" i="5" s="1"/>
  <c r="M13" i="5"/>
  <c r="N13" i="5" s="1"/>
  <c r="M22" i="5"/>
  <c r="N22" i="5" s="1"/>
  <c r="M16" i="5"/>
  <c r="N16" i="5" s="1"/>
  <c r="O17" i="5"/>
  <c r="P17" i="5" s="1"/>
  <c r="O25" i="5"/>
  <c r="P25" i="5" s="1"/>
  <c r="M14" i="5"/>
  <c r="N14" i="5" s="1"/>
  <c r="O18" i="5"/>
  <c r="P18" i="5" s="1"/>
  <c r="Q27" i="5" l="1"/>
  <c r="Q20" i="5"/>
  <c r="Q15" i="5"/>
  <c r="Q12" i="5"/>
  <c r="Q22" i="5"/>
  <c r="Q29" i="5"/>
  <c r="Q14" i="5"/>
  <c r="Q24" i="5"/>
  <c r="Q16" i="5"/>
  <c r="Q19" i="5"/>
  <c r="Q28" i="5"/>
  <c r="Q18" i="5"/>
  <c r="Q25" i="5"/>
  <c r="Q13" i="5"/>
  <c r="Q17" i="5"/>
  <c r="Q21" i="5"/>
  <c r="U35" i="5" l="1"/>
  <c r="U5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Park</author>
  </authors>
  <commentList>
    <comment ref="D12" authorId="0" shapeId="0" xr:uid="{A935CD62-4E9F-4AE2-9F70-02B2A3FD0116}">
      <text>
        <r>
          <rPr>
            <sz val="9"/>
            <color indexed="81"/>
            <rFont val="Tahoma"/>
            <family val="2"/>
          </rPr>
          <t>Enter your data into this column.</t>
        </r>
      </text>
    </comment>
    <comment ref="E12" authorId="0" shapeId="0" xr:uid="{4B36B5D2-3E62-48A2-B3AE-DE2E6886AAEF}">
      <text>
        <r>
          <rPr>
            <sz val="9"/>
            <color indexed="81"/>
            <rFont val="Tahoma"/>
            <family val="2"/>
          </rPr>
          <t>Enter your data into this column.</t>
        </r>
      </text>
    </comment>
    <comment ref="M12" authorId="0" shapeId="0" xr:uid="{ED329259-ECAA-44D6-AD1B-EAE3EB3EEB42}">
      <text>
        <r>
          <rPr>
            <sz val="9"/>
            <color indexed="81"/>
            <rFont val="Tahoma"/>
            <family val="2"/>
          </rPr>
          <t>If you have inserted additional data rows to this spreadsheet, check that the new rows have the correct value for the mean.</t>
        </r>
      </text>
    </comment>
    <comment ref="O12" authorId="0" shapeId="0" xr:uid="{BA1CBAD7-E706-4E64-9300-F2921D8304C0}">
      <text>
        <r>
          <rPr>
            <sz val="9"/>
            <color indexed="81"/>
            <rFont val="Tahoma"/>
            <family val="2"/>
          </rPr>
          <t>If you have inserted additional data rows to this spreadsheet, check that the new rows have the correct value for the mean.</t>
        </r>
      </text>
    </comment>
    <comment ref="A21" authorId="0" shapeId="0" xr:uid="{6421AFAA-2EE7-48AA-B639-A1E6C4B5050F}">
      <text>
        <r>
          <rPr>
            <sz val="9"/>
            <color indexed="81"/>
            <rFont val="Tahoma"/>
            <family val="2"/>
          </rPr>
          <t>If you need to add aditional data beyond the number of rows provided in this spreadsheet, use the "Insert Row" function between these two arrows on left. This spreadsheet is generally set up so that newly added rows here should not disrupt any associated calculations elsewhere in the spreadsheet. However, in some cases, this is not always possible, and thus, it is important to check calculations. If associated calculations were not altered, then your final manually derived calculations should be the same as those in the "Check Your Work!" (red) box.</t>
        </r>
      </text>
    </comment>
    <comment ref="U59" authorId="0" shapeId="0" xr:uid="{D948212B-BC1E-42B9-9A2E-F7C03D02E43C}">
      <text>
        <r>
          <rPr>
            <sz val="9"/>
            <color indexed="81"/>
            <rFont val="Tahoma"/>
            <family val="2"/>
          </rPr>
          <t>Note that this is a calculation for the correlation coefficient. However, it is NOT a test for the statistical significance of the coefficient.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Park</author>
  </authors>
  <commentList>
    <comment ref="D10" authorId="0" shapeId="0" xr:uid="{7FB02BA6-0160-4571-8870-CA4B7AAA7BE3}">
      <text>
        <r>
          <rPr>
            <sz val="9"/>
            <color indexed="81"/>
            <rFont val="Tahoma"/>
            <family val="2"/>
          </rPr>
          <t>Enter your data into this column.</t>
        </r>
      </text>
    </comment>
    <comment ref="E10" authorId="0" shapeId="0" xr:uid="{63D75C83-00A1-426D-BA47-0BA7E57C58AD}">
      <text>
        <r>
          <rPr>
            <sz val="9"/>
            <color indexed="81"/>
            <rFont val="Tahoma"/>
            <family val="2"/>
          </rPr>
          <t>Enter your data into this column.</t>
        </r>
      </text>
    </comment>
    <comment ref="M10" authorId="0" shapeId="0" xr:uid="{56BEA4C1-A649-4252-8015-A56235ACB347}">
      <text>
        <r>
          <rPr>
            <sz val="9"/>
            <color indexed="81"/>
            <rFont val="Tahoma"/>
            <family val="2"/>
          </rPr>
          <t>If you have inserted additional data rows to this spreadsheet, check that the new rows have the correct value for the mean.</t>
        </r>
      </text>
    </comment>
    <comment ref="O10" authorId="0" shapeId="0" xr:uid="{A53B12D9-6E7A-49A9-AFD4-8B7ACA492856}">
      <text>
        <r>
          <rPr>
            <sz val="9"/>
            <color indexed="81"/>
            <rFont val="Tahoma"/>
            <family val="2"/>
          </rPr>
          <t>If you have inserted additional data rows to this spreadsheet, check that the new rows have the correct value for the mean.</t>
        </r>
      </text>
    </comment>
    <comment ref="A18" authorId="0" shapeId="0" xr:uid="{E497890A-B6FE-48E4-B43D-A98DA4A2696C}">
      <text>
        <r>
          <rPr>
            <sz val="9"/>
            <color indexed="81"/>
            <rFont val="Tahoma"/>
            <family val="2"/>
          </rPr>
          <t>If you need to add aditional data beyond the number of rows provided in this spreadsheet, use the "Insert Row" function between these two arrows on left. This spreadsheet is generally set up so that newly added rows here should not disrupt any associated calculations elsewhere in the spreadsheet. However, in some cases, this is not always possible, and thus, it is important to check calculations. If associated calculations were not altered, then your final manually derived calculations should be the same as those in the "Check Your Work!" (red) box.</t>
        </r>
      </text>
    </comment>
    <comment ref="U56" authorId="0" shapeId="0" xr:uid="{8101A759-A659-46B5-ABE7-5CF1B3515390}">
      <text>
        <r>
          <rPr>
            <sz val="9"/>
            <color indexed="81"/>
            <rFont val="Tahoma"/>
            <family val="2"/>
          </rPr>
          <t>Note that this is a calculation for the correlation coefficient. However, it is NOT a test for the statistical significance of the coefficient.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Peter Park</author>
  </authors>
  <commentList>
    <comment ref="D10" authorId="0" shapeId="0" xr:uid="{3DB7FB74-8820-437C-83CE-C800CACE68ED}">
      <text>
        <r>
          <rPr>
            <sz val="9"/>
            <color indexed="81"/>
            <rFont val="Tahoma"/>
            <family val="2"/>
          </rPr>
          <t>Enter your data into this column.</t>
        </r>
      </text>
    </comment>
    <comment ref="E10" authorId="0" shapeId="0" xr:uid="{E3AE10B2-ACCB-4471-B35D-0071867DDB22}">
      <text>
        <r>
          <rPr>
            <sz val="9"/>
            <color indexed="81"/>
            <rFont val="Tahoma"/>
            <family val="2"/>
          </rPr>
          <t>Enter your data into this column.</t>
        </r>
      </text>
    </comment>
    <comment ref="M10" authorId="0" shapeId="0" xr:uid="{AB0E5490-875E-4506-8856-02043AAEC325}">
      <text>
        <r>
          <rPr>
            <sz val="9"/>
            <color indexed="81"/>
            <rFont val="Tahoma"/>
            <family val="2"/>
          </rPr>
          <t>If you have inserted additional data rows to this spreadsheet, check that the new rows have the correct value for the mean.</t>
        </r>
      </text>
    </comment>
    <comment ref="O10" authorId="0" shapeId="0" xr:uid="{96F1E881-1814-417B-8F07-F16126CEE83B}">
      <text>
        <r>
          <rPr>
            <sz val="9"/>
            <color indexed="81"/>
            <rFont val="Tahoma"/>
            <family val="2"/>
          </rPr>
          <t>If you have inserted additional data rows to this spreadsheet, check that the new rows have the correct value for the mean.</t>
        </r>
      </text>
    </comment>
    <comment ref="A19" authorId="0" shapeId="0" xr:uid="{DB7AE287-9CAF-4902-BB1D-33987E02B904}">
      <text>
        <r>
          <rPr>
            <sz val="9"/>
            <color indexed="81"/>
            <rFont val="Tahoma"/>
            <family val="2"/>
          </rPr>
          <t>If you need to add aditional data beyond the number of rows provided in this spreadsheet, use the "Insert Row" function between these two arrows on left. This spreadsheet is generally set up so that newly added rows here should not disrupt any associated calculations elsewhere in the spreadsheet. However, in some cases, this is not always possible, and thus, it is important to check calculations. If associated calculations were not altered, then your final manually derived calculations should be the same as those in the "Check Your Work!" (red) box.</t>
        </r>
      </text>
    </comment>
    <comment ref="U57" authorId="0" shapeId="0" xr:uid="{585D97F5-C354-43B1-9F83-422C51E99F90}">
      <text>
        <r>
          <rPr>
            <sz val="9"/>
            <color indexed="81"/>
            <rFont val="Tahoma"/>
            <family val="2"/>
          </rPr>
          <t>Note that this is a calculation for the correlation coefficient. However, it is NOT a test for the statistical significance of the coefficient.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Peter Park</author>
  </authors>
  <commentList>
    <comment ref="D10" authorId="0" shapeId="0" xr:uid="{D3DC5628-F07F-41F3-8AF6-3A8B716F5CB9}">
      <text>
        <r>
          <rPr>
            <sz val="9"/>
            <color indexed="81"/>
            <rFont val="Tahoma"/>
            <family val="2"/>
          </rPr>
          <t>Enter your data into this column.</t>
        </r>
      </text>
    </comment>
    <comment ref="E10" authorId="0" shapeId="0" xr:uid="{0730D09E-A5AE-400A-A5F9-BF85C3699D4F}">
      <text>
        <r>
          <rPr>
            <sz val="9"/>
            <color indexed="81"/>
            <rFont val="Tahoma"/>
            <family val="2"/>
          </rPr>
          <t>Enter your data into this column.</t>
        </r>
      </text>
    </comment>
    <comment ref="M10" authorId="0" shapeId="0" xr:uid="{69685937-33F8-4195-BC99-EBCC46484A6D}">
      <text>
        <r>
          <rPr>
            <sz val="9"/>
            <color indexed="81"/>
            <rFont val="Tahoma"/>
            <family val="2"/>
          </rPr>
          <t>If you have inserted additional data rows to this spreadsheet, check that the new rows have the correct value for the mean.</t>
        </r>
      </text>
    </comment>
    <comment ref="O10" authorId="0" shapeId="0" xr:uid="{2B7781E2-B03A-436D-BA8C-C6CD797DC88F}">
      <text>
        <r>
          <rPr>
            <sz val="9"/>
            <color indexed="81"/>
            <rFont val="Tahoma"/>
            <family val="2"/>
          </rPr>
          <t>If you have inserted additional data rows to this spreadsheet, check that the new rows have the correct value for the mean.</t>
        </r>
      </text>
    </comment>
    <comment ref="A18" authorId="0" shapeId="0" xr:uid="{1873A019-0DB8-44B9-BD5E-F59E01EE4A24}">
      <text>
        <r>
          <rPr>
            <sz val="9"/>
            <color indexed="81"/>
            <rFont val="Tahoma"/>
            <family val="2"/>
          </rPr>
          <t>If you need to add aditional data beyond the number of rows provided in this spreadsheet, use the "Insert Row" function between these two arrows on left. This spreadsheet is generally set up so that newly added rows here should not disrupt any associated calculations elsewhere in the spreadsheet. However, in some cases, this is not always possible, and thus, it is important to check calculations. If associated calculations were not altered, then your final manually derived calculations should be the same as those in the "Check Your Work!" (red) box.</t>
        </r>
      </text>
    </comment>
    <comment ref="U56" authorId="0" shapeId="0" xr:uid="{9503112B-BE96-497A-9F6E-41FF204B3FC7}">
      <text>
        <r>
          <rPr>
            <sz val="9"/>
            <color indexed="81"/>
            <rFont val="Tahoma"/>
            <family val="2"/>
          </rPr>
          <t>Note that this is a calculation for the correlation coefficient. However, it is NOT a test for the statistical significance of the coefficient.</t>
        </r>
      </text>
    </comment>
  </commentList>
</comments>
</file>

<file path=xl/sharedStrings.xml><?xml version="1.0" encoding="utf-8"?>
<sst xmlns="http://schemas.openxmlformats.org/spreadsheetml/2006/main" count="240" uniqueCount="51">
  <si>
    <t>Dates:</t>
  </si>
  <si>
    <t>Method(s):</t>
  </si>
  <si>
    <t>Notes:</t>
  </si>
  <si>
    <t>Location:</t>
  </si>
  <si>
    <t>VARIABLE 1 (x-axis):</t>
  </si>
  <si>
    <t>VARIABLE 2 (y-axis):</t>
  </si>
  <si>
    <t>Plot goes here</t>
  </si>
  <si>
    <t>Date</t>
  </si>
  <si>
    <t>Salinity (ppt)</t>
  </si>
  <si>
    <r>
      <t>Temperature (</t>
    </r>
    <r>
      <rPr>
        <sz val="10"/>
        <color rgb="FFFF0000"/>
        <rFont val="Calibri"/>
        <family val="2"/>
      </rPr>
      <t>°</t>
    </r>
    <r>
      <rPr>
        <sz val="10"/>
        <color rgb="FFFF0000"/>
        <rFont val="Helvetica Neue"/>
      </rPr>
      <t>C)</t>
    </r>
  </si>
  <si>
    <t>Dissolved Oxygen (ppm)</t>
  </si>
  <si>
    <t>Temperature</t>
  </si>
  <si>
    <t>Salinity</t>
  </si>
  <si>
    <t>Brooklyn Bridge Park - Pier 4</t>
  </si>
  <si>
    <t>Seining</t>
  </si>
  <si>
    <t>5/30/2019-10/22/2019</t>
  </si>
  <si>
    <t>Scatter Plot is below!</t>
  </si>
  <si>
    <t>Mean</t>
  </si>
  <si>
    <t>Standard Deviation</t>
  </si>
  <si>
    <t>Variable 1</t>
  </si>
  <si>
    <t>Variable 2</t>
  </si>
  <si>
    <t>Variable 1 (x):</t>
  </si>
  <si>
    <t>Variable 2 (y):</t>
  </si>
  <si>
    <t xml:space="preserve">Variable 1 </t>
  </si>
  <si>
    <t>Mean (x̄)</t>
  </si>
  <si>
    <r>
      <t>Standard Deviation (s</t>
    </r>
    <r>
      <rPr>
        <b/>
        <vertAlign val="subscript"/>
        <sz val="10"/>
        <rFont val="Helvetica Neue"/>
      </rPr>
      <t>x</t>
    </r>
    <r>
      <rPr>
        <b/>
        <sz val="10"/>
        <rFont val="Helvetica Neue"/>
      </rPr>
      <t>)</t>
    </r>
  </si>
  <si>
    <t>x - x̄</t>
  </si>
  <si>
    <t>Mean (ȳ)</t>
  </si>
  <si>
    <t>y - ȳ</t>
  </si>
  <si>
    <t>(x - x̄) * (y - ȳ)</t>
  </si>
  <si>
    <r>
      <rPr>
        <b/>
        <sz val="10"/>
        <rFont val="HGGothicE"/>
        <family val="3"/>
        <charset val="128"/>
      </rPr>
      <t>Σ</t>
    </r>
    <r>
      <rPr>
        <b/>
        <sz val="10"/>
        <rFont val="Helvetica Neue"/>
      </rPr>
      <t xml:space="preserve"> (x - x̄) * (y - ȳ)</t>
    </r>
  </si>
  <si>
    <r>
      <t>Standard Deviation (s</t>
    </r>
    <r>
      <rPr>
        <b/>
        <vertAlign val="subscript"/>
        <sz val="10"/>
        <rFont val="Helvetica Neue"/>
      </rPr>
      <t>y</t>
    </r>
    <r>
      <rPr>
        <b/>
        <sz val="10"/>
        <rFont val="Helvetica Neue"/>
      </rPr>
      <t>)</t>
    </r>
  </si>
  <si>
    <r>
      <t>(s</t>
    </r>
    <r>
      <rPr>
        <b/>
        <vertAlign val="subscript"/>
        <sz val="10"/>
        <rFont val="Helvetica Neue"/>
      </rPr>
      <t>x</t>
    </r>
    <r>
      <rPr>
        <b/>
        <sz val="10"/>
        <rFont val="Helvetica Neue"/>
      </rPr>
      <t>) * (s</t>
    </r>
    <r>
      <rPr>
        <b/>
        <vertAlign val="subscript"/>
        <sz val="10"/>
        <rFont val="Helvetica Neue"/>
      </rPr>
      <t>y</t>
    </r>
    <r>
      <rPr>
        <b/>
        <sz val="10"/>
        <rFont val="Helvetica Neue"/>
      </rPr>
      <t>)</t>
    </r>
  </si>
  <si>
    <t>r</t>
  </si>
  <si>
    <t>Check Your Work!</t>
  </si>
  <si>
    <t>EXCEL FORMULA:</t>
  </si>
  <si>
    <t>Calculations for Correlation:</t>
  </si>
  <si>
    <t>6/12/2019</t>
  </si>
  <si>
    <t>5/30/2019</t>
  </si>
  <si>
    <t>Number of x, y pairs (n)</t>
  </si>
  <si>
    <t>→</t>
  </si>
  <si>
    <t>Pair Number</t>
  </si>
  <si>
    <t>Same plot as above but axes NO LONGER scaled to default settings (Origin is NOT (0, 0))</t>
  </si>
  <si>
    <r>
      <rPr>
        <u/>
        <sz val="11"/>
        <color theme="1"/>
        <rFont val="Calibri"/>
        <family val="2"/>
        <scheme val="minor"/>
      </rPr>
      <t>NOTE</t>
    </r>
    <r>
      <rPr>
        <sz val="11"/>
        <color theme="1"/>
        <rFont val="Calibri"/>
        <family val="2"/>
        <scheme val="minor"/>
      </rPr>
      <t xml:space="preserve">: In a correlation analysis, the terms "independent variable" and "dependent variable" are not used (and thus, there is no trendline). </t>
    </r>
  </si>
  <si>
    <t>STUDENT VERSION</t>
  </si>
  <si>
    <t>ANSWER KEY - EXAMPLE 1</t>
  </si>
  <si>
    <t>ANSWER KEY - EXAMPLE 2</t>
  </si>
  <si>
    <t>Descriptive Statistics</t>
  </si>
  <si>
    <t>Manual Calculation</t>
  </si>
  <si>
    <t>Automatic Calculation</t>
  </si>
  <si>
    <t>Dissolved Oxygen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</si>
</sst>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18">
    <font>
      <sz val="11"/>
      <color theme="1"/>
      <name val="Calibri"/>
      <family val="2"/>
      <scheme val="minor"/>
    </font>
    <font>
      <b/>
      <sz val="10"/>
      <name val="Helvetica Neue"/>
    </font>
    <font>
      <sz val="11"/>
      <name val="Calibri"/>
      <family val="2"/>
      <scheme val="minor"/>
    </font>
    <font>
      <b/>
      <sz val="11"/>
      <color rgb="FF0000FF"/>
      <name val="Calibri"/>
      <family val="2"/>
      <scheme val="minor"/>
    </font>
    <font>
      <sz val="11"/>
      <color rgb="FF00B050"/>
      <name val="Calibri"/>
      <family val="2"/>
      <scheme val="minor"/>
    </font>
    <font>
      <b/>
      <sz val="11"/>
      <name val="Calibri"/>
      <family val="2"/>
      <scheme val="minor"/>
    </font>
    <font>
      <sz val="11"/>
      <color rgb="FF000000"/>
      <name val="Calibri"/>
      <family val="2"/>
    </font>
    <font>
      <sz val="10"/>
      <color rgb="FFFF0000"/>
      <name val="Helvetica Neue"/>
    </font>
    <font>
      <b/>
      <sz val="11"/>
      <color theme="1"/>
      <name val="Calibri"/>
      <family val="2"/>
      <scheme val="minor"/>
    </font>
    <font>
      <sz val="10"/>
      <color rgb="FFFF0000"/>
      <name val="Calibri"/>
      <family val="2"/>
    </font>
    <font>
      <u/>
      <sz val="11"/>
      <color theme="1"/>
      <name val="Calibri"/>
      <family val="2"/>
      <scheme val="minor"/>
    </font>
    <font>
      <b/>
      <vertAlign val="subscript"/>
      <sz val="10"/>
      <name val="Helvetica Neue"/>
    </font>
    <font>
      <b/>
      <sz val="10"/>
      <name val="HGGothicE"/>
      <family val="3"/>
      <charset val="128"/>
    </font>
    <font>
      <b/>
      <sz val="10"/>
      <name val="Helvetica Neue"/>
      <family val="3"/>
      <charset val="128"/>
    </font>
    <font>
      <b/>
      <sz val="10"/>
      <color rgb="FF000000"/>
      <name val="Arial"/>
      <family val="2"/>
    </font>
    <font>
      <b/>
      <sz val="11"/>
      <color rgb="FFFF0000"/>
      <name val="Calibri"/>
      <family val="2"/>
      <scheme val="minor"/>
    </font>
    <font>
      <sz val="9"/>
      <color indexed="81"/>
      <name val="Tahoma"/>
      <family val="2"/>
    </font>
    <font>
      <b/>
      <sz val="11"/>
      <color theme="0"/>
      <name val="Calibri"/>
      <family val="2"/>
      <scheme val="minor"/>
    </font>
  </fonts>
  <fills count="10">
    <fill>
      <patternFill patternType="none"/>
    </fill>
    <fill>
      <patternFill patternType="gray125"/>
    </fill>
    <fill>
      <patternFill patternType="solid">
        <fgColor rgb="FF00FFFF"/>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00FF00"/>
        <bgColor indexed="64"/>
      </patternFill>
    </fill>
    <fill>
      <patternFill patternType="solid">
        <fgColor rgb="FFCCFF99"/>
        <bgColor indexed="64"/>
      </patternFill>
    </fill>
    <fill>
      <patternFill patternType="solid">
        <fgColor rgb="FFFF0000"/>
        <bgColor indexed="64"/>
      </patternFill>
    </fill>
    <fill>
      <patternFill patternType="solid">
        <fgColor rgb="FF0000FF"/>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6" fillId="0" borderId="0"/>
  </cellStyleXfs>
  <cellXfs count="103">
    <xf numFmtId="0" fontId="0" fillId="0" borderId="0" xfId="0"/>
    <xf numFmtId="0" fontId="2" fillId="0" borderId="0" xfId="0" applyFont="1" applyFill="1" applyBorder="1"/>
    <xf numFmtId="0" fontId="2" fillId="0" borderId="0" xfId="0" applyFont="1" applyFill="1" applyBorder="1" applyAlignment="1">
      <alignment horizontal="center"/>
    </xf>
    <xf numFmtId="0" fontId="0" fillId="2" borderId="0" xfId="0" applyFill="1"/>
    <xf numFmtId="0" fontId="2" fillId="2" borderId="0" xfId="0" applyFont="1" applyFill="1" applyBorder="1" applyAlignment="1">
      <alignment horizontal="center"/>
    </xf>
    <xf numFmtId="164" fontId="2" fillId="2" borderId="0" xfId="0" applyNumberFormat="1" applyFont="1" applyFill="1" applyBorder="1"/>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0" fillId="3" borderId="0"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2" fillId="0" borderId="0" xfId="0" applyFont="1"/>
    <xf numFmtId="0" fontId="5" fillId="4" borderId="1" xfId="0" applyFont="1" applyFill="1" applyBorder="1" applyAlignment="1">
      <alignment horizontal="center"/>
    </xf>
    <xf numFmtId="0" fontId="3" fillId="4" borderId="2" xfId="0" applyFont="1" applyFill="1" applyBorder="1" applyAlignment="1">
      <alignment horizontal="left"/>
    </xf>
    <xf numFmtId="0" fontId="5" fillId="4" borderId="4" xfId="0" applyFont="1" applyFill="1" applyBorder="1" applyAlignment="1">
      <alignment horizontal="center"/>
    </xf>
    <xf numFmtId="0" fontId="5" fillId="4" borderId="6" xfId="0" applyFont="1" applyFill="1" applyBorder="1" applyAlignment="1">
      <alignment horizontal="center"/>
    </xf>
    <xf numFmtId="0" fontId="3" fillId="4" borderId="7" xfId="0" applyFont="1" applyFill="1" applyBorder="1" applyAlignment="1">
      <alignment horizontal="left"/>
    </xf>
    <xf numFmtId="14" fontId="3" fillId="4" borderId="0" xfId="0" applyNumberFormat="1" applyFont="1" applyFill="1" applyBorder="1" applyAlignment="1">
      <alignment horizontal="left"/>
    </xf>
    <xf numFmtId="0" fontId="3" fillId="4" borderId="0" xfId="0" applyFont="1" applyFill="1" applyBorder="1" applyAlignment="1">
      <alignment horizontal="left"/>
    </xf>
    <xf numFmtId="0" fontId="0" fillId="0" borderId="0" xfId="0" applyFill="1" applyBorder="1"/>
    <xf numFmtId="0" fontId="1" fillId="4" borderId="6" xfId="0" applyNumberFormat="1" applyFont="1" applyFill="1" applyBorder="1" applyAlignment="1">
      <alignment horizontal="center" vertical="center" wrapText="1"/>
    </xf>
    <xf numFmtId="0" fontId="1" fillId="4" borderId="1" xfId="0" applyNumberFormat="1" applyFont="1" applyFill="1" applyBorder="1" applyAlignment="1">
      <alignment horizontal="center" vertical="center" wrapText="1"/>
    </xf>
    <xf numFmtId="164" fontId="1" fillId="4" borderId="10" xfId="0" applyNumberFormat="1" applyFont="1" applyFill="1" applyBorder="1" applyAlignment="1">
      <alignment horizontal="center" vertical="center"/>
    </xf>
    <xf numFmtId="164" fontId="7" fillId="4" borderId="11" xfId="0" applyNumberFormat="1" applyFont="1" applyFill="1" applyBorder="1" applyAlignment="1">
      <alignment horizontal="center" vertical="center"/>
    </xf>
    <xf numFmtId="49" fontId="2" fillId="0" borderId="9" xfId="0" applyNumberFormat="1" applyFont="1" applyBorder="1" applyAlignment="1">
      <alignment horizontal="center" wrapText="1"/>
    </xf>
    <xf numFmtId="14" fontId="2" fillId="0" borderId="9" xfId="0" applyNumberFormat="1" applyFont="1" applyBorder="1" applyAlignment="1">
      <alignment horizont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7" xfId="0" applyBorder="1"/>
    <xf numFmtId="0" fontId="0" fillId="0" borderId="8" xfId="0" applyBorder="1"/>
    <xf numFmtId="165" fontId="4" fillId="5" borderId="12" xfId="0" applyNumberFormat="1" applyFont="1" applyFill="1" applyBorder="1" applyAlignment="1">
      <alignment horizontal="center" vertical="top"/>
    </xf>
    <xf numFmtId="165" fontId="4" fillId="5" borderId="9" xfId="0" applyNumberFormat="1" applyFont="1" applyFill="1" applyBorder="1" applyAlignment="1">
      <alignment horizontal="center" vertical="top"/>
    </xf>
    <xf numFmtId="0" fontId="0" fillId="0" borderId="0" xfId="0" applyFill="1"/>
    <xf numFmtId="0" fontId="0" fillId="0" borderId="2" xfId="0" applyFill="1" applyBorder="1"/>
    <xf numFmtId="0" fontId="0" fillId="0" borderId="4" xfId="0" applyFill="1" applyBorder="1"/>
    <xf numFmtId="0" fontId="0" fillId="0" borderId="5" xfId="0" applyFill="1" applyBorder="1"/>
    <xf numFmtId="0" fontId="0" fillId="0" borderId="6" xfId="0" applyFill="1" applyBorder="1"/>
    <xf numFmtId="0" fontId="0" fillId="0" borderId="7" xfId="0" applyFill="1" applyBorder="1"/>
    <xf numFmtId="165" fontId="2" fillId="0" borderId="0" xfId="0" applyNumberFormat="1" applyFont="1" applyFill="1" applyBorder="1" applyAlignment="1">
      <alignment horizontal="center" vertical="top"/>
    </xf>
    <xf numFmtId="164" fontId="1" fillId="4" borderId="11" xfId="0" applyNumberFormat="1" applyFont="1" applyFill="1" applyBorder="1" applyAlignment="1">
      <alignment horizontal="center" vertical="center"/>
    </xf>
    <xf numFmtId="165" fontId="2" fillId="0" borderId="12" xfId="0" applyNumberFormat="1" applyFont="1" applyFill="1" applyBorder="1" applyAlignment="1">
      <alignment horizontal="center" vertical="top"/>
    </xf>
    <xf numFmtId="2" fontId="2" fillId="0" borderId="12" xfId="0" applyNumberFormat="1" applyFont="1" applyBorder="1" applyAlignment="1">
      <alignment horizontal="center" wrapText="1"/>
    </xf>
    <xf numFmtId="2" fontId="2" fillId="0" borderId="9" xfId="0" applyNumberFormat="1" applyFont="1" applyFill="1" applyBorder="1" applyAlignment="1">
      <alignment horizontal="center" vertical="top"/>
    </xf>
    <xf numFmtId="2" fontId="2" fillId="0" borderId="12" xfId="0" applyNumberFormat="1" applyFont="1" applyFill="1" applyBorder="1" applyAlignment="1">
      <alignment horizontal="center" vertical="top"/>
    </xf>
    <xf numFmtId="0" fontId="1" fillId="4" borderId="10" xfId="0" applyNumberFormat="1"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13" fillId="4" borderId="13" xfId="0" applyNumberFormat="1" applyFont="1" applyFill="1" applyBorder="1" applyAlignment="1">
      <alignment horizontal="center" vertical="center" wrapText="1"/>
    </xf>
    <xf numFmtId="1" fontId="15" fillId="0" borderId="14" xfId="0" applyNumberFormat="1" applyFont="1" applyBorder="1" applyAlignment="1">
      <alignment horizontal="center"/>
    </xf>
    <xf numFmtId="1" fontId="15" fillId="0" borderId="15" xfId="0" applyNumberFormat="1" applyFont="1" applyBorder="1" applyAlignment="1">
      <alignment horizontal="center"/>
    </xf>
    <xf numFmtId="164" fontId="15" fillId="0" borderId="16" xfId="0" applyNumberFormat="1" applyFont="1" applyBorder="1" applyAlignment="1">
      <alignment horizontal="center"/>
    </xf>
    <xf numFmtId="164" fontId="2" fillId="4" borderId="3" xfId="0" applyNumberFormat="1" applyFont="1" applyFill="1" applyBorder="1"/>
    <xf numFmtId="164" fontId="2" fillId="4" borderId="5" xfId="0" applyNumberFormat="1" applyFont="1" applyFill="1" applyBorder="1"/>
    <xf numFmtId="164" fontId="2" fillId="4" borderId="8" xfId="0" applyNumberFormat="1" applyFont="1" applyFill="1" applyBorder="1"/>
    <xf numFmtId="0" fontId="0" fillId="0" borderId="0" xfId="0" applyBorder="1"/>
    <xf numFmtId="0" fontId="14" fillId="4" borderId="13" xfId="0" applyFont="1" applyFill="1" applyBorder="1" applyAlignment="1">
      <alignment horizontal="center"/>
    </xf>
    <xf numFmtId="0" fontId="8" fillId="4" borderId="13" xfId="0" applyFont="1" applyFill="1" applyBorder="1" applyAlignment="1">
      <alignment horizontal="center"/>
    </xf>
    <xf numFmtId="2" fontId="2" fillId="0" borderId="17" xfId="0" applyNumberFormat="1" applyFont="1" applyBorder="1" applyAlignment="1">
      <alignment horizontal="center" wrapText="1"/>
    </xf>
    <xf numFmtId="2" fontId="2" fillId="0" borderId="18" xfId="0" applyNumberFormat="1" applyFont="1" applyBorder="1" applyAlignment="1">
      <alignment horizontal="center" wrapText="1"/>
    </xf>
    <xf numFmtId="2" fontId="2" fillId="0" borderId="18" xfId="0" applyNumberFormat="1" applyFont="1" applyBorder="1" applyAlignment="1">
      <alignment horizontal="center"/>
    </xf>
    <xf numFmtId="2" fontId="2" fillId="0" borderId="19" xfId="0" applyNumberFormat="1" applyFont="1" applyBorder="1" applyAlignment="1">
      <alignment horizontal="center"/>
    </xf>
    <xf numFmtId="2" fontId="2" fillId="0" borderId="20" xfId="0" applyNumberFormat="1" applyFont="1" applyBorder="1" applyAlignment="1">
      <alignment horizontal="center" wrapText="1"/>
    </xf>
    <xf numFmtId="2" fontId="2" fillId="0" borderId="21" xfId="0" applyNumberFormat="1" applyFont="1" applyBorder="1" applyAlignment="1">
      <alignment horizontal="center" wrapText="1"/>
    </xf>
    <xf numFmtId="164" fontId="3" fillId="0" borderId="12" xfId="0" applyNumberFormat="1" applyFont="1" applyFill="1" applyBorder="1" applyAlignment="1">
      <alignment horizontal="center"/>
    </xf>
    <xf numFmtId="0" fontId="3" fillId="0" borderId="0" xfId="0" applyFont="1" applyBorder="1" applyAlignment="1">
      <alignment horizontal="center"/>
    </xf>
    <xf numFmtId="0" fontId="0" fillId="6" borderId="0" xfId="0" applyFill="1" applyBorder="1"/>
    <xf numFmtId="0" fontId="2" fillId="6" borderId="0" xfId="0" applyFont="1" applyFill="1" applyBorder="1" applyAlignment="1">
      <alignment horizontal="center"/>
    </xf>
    <xf numFmtId="0" fontId="13" fillId="6" borderId="0" xfId="0" applyNumberFormat="1" applyFont="1" applyFill="1" applyBorder="1" applyAlignment="1">
      <alignment horizontal="center" vertical="center" wrapText="1"/>
    </xf>
    <xf numFmtId="0" fontId="1" fillId="6" borderId="0" xfId="0" applyNumberFormat="1" applyFont="1" applyFill="1" applyBorder="1" applyAlignment="1">
      <alignment horizontal="center" vertical="center" wrapText="1"/>
    </xf>
    <xf numFmtId="165" fontId="2" fillId="6" borderId="0" xfId="0" applyNumberFormat="1" applyFont="1" applyFill="1" applyBorder="1" applyAlignment="1">
      <alignment horizontal="center" vertical="top"/>
    </xf>
    <xf numFmtId="164" fontId="2" fillId="6" borderId="0" xfId="0" applyNumberFormat="1" applyFont="1" applyFill="1" applyBorder="1"/>
    <xf numFmtId="0" fontId="3" fillId="0" borderId="9" xfId="0" applyFont="1" applyFill="1" applyBorder="1" applyAlignment="1">
      <alignment horizontal="center"/>
    </xf>
    <xf numFmtId="2" fontId="8" fillId="0" borderId="9" xfId="0" applyNumberFormat="1" applyFont="1" applyFill="1" applyBorder="1" applyAlignment="1">
      <alignment horizontal="center"/>
    </xf>
    <xf numFmtId="165" fontId="5" fillId="7" borderId="22" xfId="0" applyNumberFormat="1" applyFont="1" applyFill="1" applyBorder="1" applyAlignment="1">
      <alignment horizontal="center" vertical="top"/>
    </xf>
    <xf numFmtId="165" fontId="5" fillId="7" borderId="11" xfId="0" applyNumberFormat="1" applyFont="1" applyFill="1" applyBorder="1" applyAlignment="1">
      <alignment horizontal="center" vertical="top"/>
    </xf>
    <xf numFmtId="0" fontId="0" fillId="8" borderId="0" xfId="0" applyFill="1" applyBorder="1"/>
    <xf numFmtId="0" fontId="0" fillId="9" borderId="0" xfId="0" applyFill="1"/>
    <xf numFmtId="0" fontId="0" fillId="9" borderId="0" xfId="0" applyFill="1" applyBorder="1"/>
    <xf numFmtId="0" fontId="8" fillId="0" borderId="0" xfId="0" applyFont="1"/>
    <xf numFmtId="0" fontId="1" fillId="4" borderId="2" xfId="0" applyNumberFormat="1" applyFont="1" applyFill="1" applyBorder="1" applyAlignment="1">
      <alignment horizontal="center" vertical="center" wrapText="1"/>
    </xf>
    <xf numFmtId="0" fontId="1" fillId="4" borderId="7" xfId="0" applyNumberFormat="1" applyFont="1" applyFill="1" applyBorder="1" applyAlignment="1">
      <alignment horizontal="center" vertical="center" wrapText="1"/>
    </xf>
    <xf numFmtId="2" fontId="2" fillId="0" borderId="23" xfId="0" applyNumberFormat="1" applyFont="1" applyBorder="1" applyAlignment="1">
      <alignment horizontal="center" wrapText="1"/>
    </xf>
    <xf numFmtId="2" fontId="2" fillId="0" borderId="24" xfId="0" applyNumberFormat="1" applyFont="1" applyBorder="1" applyAlignment="1">
      <alignment horizontal="center" wrapText="1"/>
    </xf>
    <xf numFmtId="0" fontId="1" fillId="4" borderId="11" xfId="0" applyNumberFormat="1" applyFont="1" applyFill="1" applyBorder="1" applyAlignment="1">
      <alignment horizontal="center" vertical="center" wrapText="1"/>
    </xf>
    <xf numFmtId="2" fontId="2" fillId="0" borderId="25" xfId="0" applyNumberFormat="1" applyFont="1" applyBorder="1" applyAlignment="1">
      <alignment horizontal="center" wrapText="1"/>
    </xf>
    <xf numFmtId="2" fontId="2" fillId="0" borderId="26" xfId="0" applyNumberFormat="1" applyFont="1" applyBorder="1" applyAlignment="1">
      <alignment horizontal="center" wrapText="1"/>
    </xf>
    <xf numFmtId="1" fontId="2" fillId="0" borderId="27" xfId="0" applyNumberFormat="1" applyFont="1" applyBorder="1" applyAlignment="1">
      <alignment horizontal="center" wrapText="1"/>
    </xf>
    <xf numFmtId="1" fontId="2" fillId="0" borderId="27" xfId="0" applyNumberFormat="1" applyFont="1" applyBorder="1" applyAlignment="1">
      <alignment horizontal="center"/>
    </xf>
    <xf numFmtId="1" fontId="2" fillId="0" borderId="28" xfId="0" applyNumberFormat="1" applyFont="1" applyBorder="1" applyAlignment="1">
      <alignment horizontal="center"/>
    </xf>
    <xf numFmtId="1" fontId="0" fillId="0" borderId="12" xfId="0" applyNumberFormat="1" applyBorder="1" applyAlignment="1">
      <alignment horizontal="center"/>
    </xf>
    <xf numFmtId="1" fontId="2" fillId="6" borderId="0" xfId="0" applyNumberFormat="1" applyFont="1" applyFill="1" applyBorder="1" applyAlignment="1">
      <alignment horizontal="center"/>
    </xf>
    <xf numFmtId="1" fontId="2" fillId="0" borderId="28" xfId="0" applyNumberFormat="1" applyFont="1" applyBorder="1" applyAlignment="1">
      <alignment horizontal="center" wrapText="1"/>
    </xf>
    <xf numFmtId="0" fontId="15" fillId="0" borderId="0" xfId="0" applyFont="1" applyAlignment="1">
      <alignment horizontal="left"/>
    </xf>
    <xf numFmtId="1" fontId="17" fillId="9" borderId="0" xfId="0" applyNumberFormat="1" applyFont="1" applyFill="1" applyAlignment="1">
      <alignment horizontal="center"/>
    </xf>
    <xf numFmtId="0" fontId="17" fillId="8" borderId="0" xfId="0" applyFont="1" applyFill="1" applyBorder="1" applyAlignment="1">
      <alignment horizontal="center"/>
    </xf>
    <xf numFmtId="0" fontId="5" fillId="6" borderId="0" xfId="0" applyFont="1" applyFill="1" applyBorder="1" applyAlignment="1">
      <alignment horizontal="center"/>
    </xf>
  </cellXfs>
  <cellStyles count="2">
    <cellStyle name="Normal" xfId="0" builtinId="0"/>
    <cellStyle name="Normal 4" xfId="1" xr:uid="{800F6F59-D980-4283-BF56-0290C45DF58F}"/>
  </cellStyles>
  <dxfs count="0"/>
  <tableStyles count="0" defaultTableStyle="TableStyleMedium2" defaultPivotStyle="PivotStyleLight16"/>
  <colors>
    <mruColors>
      <color rgb="FF00FF00"/>
      <color rgb="FF0000FF"/>
      <color rgb="FF00FFFF"/>
      <color rgb="FFCCFF99"/>
      <color rgb="FFCCFFFF"/>
      <color rgb="FFFF9999"/>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Correlation Analysis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7"/>
            <c:spPr>
              <a:solidFill>
                <a:schemeClr val="tx1"/>
              </a:solidFill>
              <a:ln w="9525">
                <a:solidFill>
                  <a:schemeClr val="tx1"/>
                </a:solidFill>
              </a:ln>
              <a:effectLst/>
            </c:spPr>
          </c:marker>
          <c:xVal>
            <c:numRef>
              <c:f>'Correlation1 - Ex1 STUDENT'!$D$14:$D$31</c:f>
              <c:numCache>
                <c:formatCode>0.0</c:formatCode>
                <c:ptCount val="18"/>
              </c:numCache>
            </c:numRef>
          </c:xVal>
          <c:yVal>
            <c:numRef>
              <c:f>'Correlation1 - Ex1 STUDENT'!$E$14:$E$31</c:f>
              <c:numCache>
                <c:formatCode>0.0</c:formatCode>
                <c:ptCount val="18"/>
              </c:numCache>
            </c:numRef>
          </c:yVal>
          <c:smooth val="0"/>
          <c:extLst>
            <c:ext xmlns:c16="http://schemas.microsoft.com/office/drawing/2014/chart" uri="{C3380CC4-5D6E-409C-BE32-E72D297353CC}">
              <c16:uniqueId val="{00000000-7D46-48B2-89F7-A0E671922CD3}"/>
            </c:ext>
          </c:extLst>
        </c:ser>
        <c:dLbls>
          <c:showLegendKey val="0"/>
          <c:showVal val="0"/>
          <c:showCatName val="0"/>
          <c:showSerName val="0"/>
          <c:showPercent val="0"/>
          <c:showBubbleSize val="0"/>
        </c:dLbls>
        <c:axId val="347172064"/>
        <c:axId val="347174144"/>
      </c:scatterChart>
      <c:valAx>
        <c:axId val="34717206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X - Variable</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7174144"/>
        <c:crosses val="autoZero"/>
        <c:crossBetween val="midCat"/>
      </c:valAx>
      <c:valAx>
        <c:axId val="3471741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 - Variable</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7172064"/>
        <c:crosses val="autoZero"/>
        <c:crossBetween val="midCat"/>
      </c:valAx>
      <c:spPr>
        <a:noFill/>
        <a:ln>
          <a:solidFill>
            <a:schemeClr val="bg1">
              <a:lumMod val="7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Correlation Analysis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7"/>
            <c:spPr>
              <a:solidFill>
                <a:schemeClr val="tx1"/>
              </a:solidFill>
              <a:ln w="9525">
                <a:solidFill>
                  <a:schemeClr val="tx1"/>
                </a:solidFill>
              </a:ln>
              <a:effectLst/>
            </c:spPr>
          </c:marker>
          <c:xVal>
            <c:numRef>
              <c:f>'Correlation1 - Ex1 STUDENT'!$D$14:$D$31</c:f>
              <c:numCache>
                <c:formatCode>0.0</c:formatCode>
                <c:ptCount val="18"/>
              </c:numCache>
            </c:numRef>
          </c:xVal>
          <c:yVal>
            <c:numRef>
              <c:f>'Correlation1 - Ex1 STUDENT'!$E$14:$E$31</c:f>
              <c:numCache>
                <c:formatCode>0.0</c:formatCode>
                <c:ptCount val="18"/>
              </c:numCache>
            </c:numRef>
          </c:yVal>
          <c:smooth val="0"/>
          <c:extLst>
            <c:ext xmlns:c16="http://schemas.microsoft.com/office/drawing/2014/chart" uri="{C3380CC4-5D6E-409C-BE32-E72D297353CC}">
              <c16:uniqueId val="{00000000-140F-4687-886F-AFCC3B8DE925}"/>
            </c:ext>
          </c:extLst>
        </c:ser>
        <c:dLbls>
          <c:showLegendKey val="0"/>
          <c:showVal val="0"/>
          <c:showCatName val="0"/>
          <c:showSerName val="0"/>
          <c:showPercent val="0"/>
          <c:showBubbleSize val="0"/>
        </c:dLbls>
        <c:axId val="347172064"/>
        <c:axId val="347174144"/>
      </c:scatterChart>
      <c:valAx>
        <c:axId val="347172064"/>
        <c:scaling>
          <c:orientation val="minMax"/>
          <c:min val="15"/>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X - Variable</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7174144"/>
        <c:crosses val="autoZero"/>
        <c:crossBetween val="midCat"/>
      </c:valAx>
      <c:valAx>
        <c:axId val="347174144"/>
        <c:scaling>
          <c:orientation val="minMax"/>
          <c:min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 - Variable</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7172064"/>
        <c:crosses val="autoZero"/>
        <c:crossBetween val="midCat"/>
      </c:valAx>
      <c:spPr>
        <a:noFill/>
        <a:ln>
          <a:solidFill>
            <a:schemeClr val="bg1">
              <a:lumMod val="7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Correlation Analysis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tx1"/>
              </a:solidFill>
              <a:ln w="9525">
                <a:solidFill>
                  <a:schemeClr val="tx1"/>
                </a:solidFill>
              </a:ln>
              <a:effectLst/>
            </c:spPr>
          </c:marker>
          <c:xVal>
            <c:numRef>
              <c:f>'Correlation2 - Ex2 STUDENT'!$D$12:$D$28</c:f>
              <c:numCache>
                <c:formatCode>0.0</c:formatCode>
                <c:ptCount val="17"/>
              </c:numCache>
            </c:numRef>
          </c:xVal>
          <c:yVal>
            <c:numRef>
              <c:f>'Correlation2 - Ex2 STUDENT'!$E$12:$E$28</c:f>
              <c:numCache>
                <c:formatCode>0.0</c:formatCode>
                <c:ptCount val="17"/>
              </c:numCache>
            </c:numRef>
          </c:yVal>
          <c:smooth val="0"/>
          <c:extLst>
            <c:ext xmlns:c16="http://schemas.microsoft.com/office/drawing/2014/chart" uri="{C3380CC4-5D6E-409C-BE32-E72D297353CC}">
              <c16:uniqueId val="{00000000-BD3D-4689-8B7C-CBA5FBA267F5}"/>
            </c:ext>
          </c:extLst>
        </c:ser>
        <c:dLbls>
          <c:showLegendKey val="0"/>
          <c:showVal val="0"/>
          <c:showCatName val="0"/>
          <c:showSerName val="0"/>
          <c:showPercent val="0"/>
          <c:showBubbleSize val="0"/>
        </c:dLbls>
        <c:axId val="347172064"/>
        <c:axId val="347174144"/>
      </c:scatterChart>
      <c:valAx>
        <c:axId val="34717206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X - Variable</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7174144"/>
        <c:crosses val="autoZero"/>
        <c:crossBetween val="midCat"/>
      </c:valAx>
      <c:valAx>
        <c:axId val="3471741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 - Variable</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7172064"/>
        <c:crosses val="autoZero"/>
        <c:crossBetween val="midCat"/>
      </c:valAx>
      <c:spPr>
        <a:noFill/>
        <a:ln>
          <a:solidFill>
            <a:schemeClr val="bg1">
              <a:lumMod val="7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Correlation Analysis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tx1"/>
              </a:solidFill>
              <a:ln w="9525">
                <a:solidFill>
                  <a:schemeClr val="tx1"/>
                </a:solidFill>
              </a:ln>
              <a:effectLst/>
            </c:spPr>
          </c:marker>
          <c:xVal>
            <c:numRef>
              <c:f>'Correlation2 - Ex2 STUDENT'!$D$12:$D$28</c:f>
              <c:numCache>
                <c:formatCode>0.0</c:formatCode>
                <c:ptCount val="17"/>
              </c:numCache>
            </c:numRef>
          </c:xVal>
          <c:yVal>
            <c:numRef>
              <c:f>'Correlation2 - Ex2 STUDENT'!$E$12:$E$28</c:f>
              <c:numCache>
                <c:formatCode>0.0</c:formatCode>
                <c:ptCount val="17"/>
              </c:numCache>
            </c:numRef>
          </c:yVal>
          <c:smooth val="0"/>
          <c:extLst>
            <c:ext xmlns:c16="http://schemas.microsoft.com/office/drawing/2014/chart" uri="{C3380CC4-5D6E-409C-BE32-E72D297353CC}">
              <c16:uniqueId val="{00000000-8590-4C3F-929F-759308DD1677}"/>
            </c:ext>
          </c:extLst>
        </c:ser>
        <c:dLbls>
          <c:showLegendKey val="0"/>
          <c:showVal val="0"/>
          <c:showCatName val="0"/>
          <c:showSerName val="0"/>
          <c:showPercent val="0"/>
          <c:showBubbleSize val="0"/>
        </c:dLbls>
        <c:axId val="347172064"/>
        <c:axId val="347174144"/>
      </c:scatterChart>
      <c:valAx>
        <c:axId val="347172064"/>
        <c:scaling>
          <c:orientation val="minMax"/>
          <c:min val="15"/>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X - Variable</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7174144"/>
        <c:crosses val="autoZero"/>
        <c:crossBetween val="midCat"/>
      </c:valAx>
      <c:valAx>
        <c:axId val="347174144"/>
        <c:scaling>
          <c:orientation val="minMax"/>
          <c:min val="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 - Variable</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7172064"/>
        <c:crosses val="autoZero"/>
        <c:crossBetween val="midCat"/>
      </c:valAx>
      <c:spPr>
        <a:noFill/>
        <a:ln>
          <a:solidFill>
            <a:schemeClr val="bg1">
              <a:lumMod val="7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Correlation Analysis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7"/>
            <c:spPr>
              <a:solidFill>
                <a:schemeClr val="tx1"/>
              </a:solidFill>
              <a:ln w="9525">
                <a:solidFill>
                  <a:schemeClr val="tx1"/>
                </a:solidFill>
              </a:ln>
              <a:effectLst/>
            </c:spPr>
          </c:marker>
          <c:xVal>
            <c:numRef>
              <c:f>'Correlation - Ex1 INSTRUCTOR'!$D$12:$D$29</c:f>
              <c:numCache>
                <c:formatCode>0.0</c:formatCode>
                <c:ptCount val="18"/>
                <c:pt idx="0">
                  <c:v>18.88</c:v>
                </c:pt>
                <c:pt idx="1">
                  <c:v>17.77</c:v>
                </c:pt>
                <c:pt idx="2">
                  <c:v>18.88</c:v>
                </c:pt>
                <c:pt idx="3">
                  <c:v>21.11</c:v>
                </c:pt>
                <c:pt idx="4">
                  <c:v>22.77</c:v>
                </c:pt>
                <c:pt idx="5">
                  <c:v>26.27</c:v>
                </c:pt>
                <c:pt idx="6">
                  <c:v>24.44</c:v>
                </c:pt>
                <c:pt idx="7">
                  <c:v>24.44</c:v>
                </c:pt>
                <c:pt idx="8">
                  <c:v>23.88</c:v>
                </c:pt>
                <c:pt idx="9">
                  <c:v>25</c:v>
                </c:pt>
                <c:pt idx="10">
                  <c:v>27</c:v>
                </c:pt>
                <c:pt idx="11">
                  <c:v>25</c:v>
                </c:pt>
                <c:pt idx="12">
                  <c:v>25</c:v>
                </c:pt>
                <c:pt idx="13">
                  <c:v>24.16</c:v>
                </c:pt>
                <c:pt idx="14">
                  <c:v>23.88</c:v>
                </c:pt>
                <c:pt idx="15">
                  <c:v>23.33</c:v>
                </c:pt>
                <c:pt idx="16">
                  <c:v>19.440000000000001</c:v>
                </c:pt>
                <c:pt idx="17">
                  <c:v>16.66</c:v>
                </c:pt>
              </c:numCache>
            </c:numRef>
          </c:xVal>
          <c:yVal>
            <c:numRef>
              <c:f>'Correlation - Ex1 INSTRUCTOR'!$E$12:$E$29</c:f>
              <c:numCache>
                <c:formatCode>0.0</c:formatCode>
                <c:ptCount val="18"/>
                <c:pt idx="0">
                  <c:v>17.47</c:v>
                </c:pt>
                <c:pt idx="1">
                  <c:v>20</c:v>
                </c:pt>
                <c:pt idx="2">
                  <c:v>16.7</c:v>
                </c:pt>
                <c:pt idx="3">
                  <c:v>13.81</c:v>
                </c:pt>
                <c:pt idx="4">
                  <c:v>12.5</c:v>
                </c:pt>
                <c:pt idx="5">
                  <c:v>21.68</c:v>
                </c:pt>
                <c:pt idx="6">
                  <c:v>20.98</c:v>
                </c:pt>
                <c:pt idx="7">
                  <c:v>22</c:v>
                </c:pt>
                <c:pt idx="8">
                  <c:v>23</c:v>
                </c:pt>
                <c:pt idx="9">
                  <c:v>18</c:v>
                </c:pt>
                <c:pt idx="10">
                  <c:v>26</c:v>
                </c:pt>
                <c:pt idx="11">
                  <c:v>23.13</c:v>
                </c:pt>
                <c:pt idx="12">
                  <c:v>24</c:v>
                </c:pt>
                <c:pt idx="13">
                  <c:v>23.32</c:v>
                </c:pt>
                <c:pt idx="14">
                  <c:v>22.6</c:v>
                </c:pt>
                <c:pt idx="15">
                  <c:v>28</c:v>
                </c:pt>
                <c:pt idx="16">
                  <c:v>21.5</c:v>
                </c:pt>
                <c:pt idx="17">
                  <c:v>21</c:v>
                </c:pt>
              </c:numCache>
            </c:numRef>
          </c:yVal>
          <c:smooth val="0"/>
          <c:extLst>
            <c:ext xmlns:c16="http://schemas.microsoft.com/office/drawing/2014/chart" uri="{C3380CC4-5D6E-409C-BE32-E72D297353CC}">
              <c16:uniqueId val="{00000001-5685-4900-9BC7-CD6AF5244C84}"/>
            </c:ext>
          </c:extLst>
        </c:ser>
        <c:dLbls>
          <c:showLegendKey val="0"/>
          <c:showVal val="0"/>
          <c:showCatName val="0"/>
          <c:showSerName val="0"/>
          <c:showPercent val="0"/>
          <c:showBubbleSize val="0"/>
        </c:dLbls>
        <c:axId val="347172064"/>
        <c:axId val="347174144"/>
      </c:scatterChart>
      <c:valAx>
        <c:axId val="34717206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X - Variable</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7174144"/>
        <c:crosses val="autoZero"/>
        <c:crossBetween val="midCat"/>
      </c:valAx>
      <c:valAx>
        <c:axId val="3471741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 - Variable</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7172064"/>
        <c:crosses val="autoZero"/>
        <c:crossBetween val="midCat"/>
      </c:valAx>
      <c:spPr>
        <a:noFill/>
        <a:ln>
          <a:solidFill>
            <a:schemeClr val="bg1">
              <a:lumMod val="7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Correlation Analysis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7"/>
            <c:spPr>
              <a:solidFill>
                <a:schemeClr val="tx1"/>
              </a:solidFill>
              <a:ln w="9525">
                <a:solidFill>
                  <a:schemeClr val="tx1"/>
                </a:solidFill>
              </a:ln>
              <a:effectLst/>
            </c:spPr>
          </c:marker>
          <c:xVal>
            <c:numRef>
              <c:f>'Correlation - Ex1 INSTRUCTOR'!$D$12:$D$29</c:f>
              <c:numCache>
                <c:formatCode>0.0</c:formatCode>
                <c:ptCount val="18"/>
                <c:pt idx="0">
                  <c:v>18.88</c:v>
                </c:pt>
                <c:pt idx="1">
                  <c:v>17.77</c:v>
                </c:pt>
                <c:pt idx="2">
                  <c:v>18.88</c:v>
                </c:pt>
                <c:pt idx="3">
                  <c:v>21.11</c:v>
                </c:pt>
                <c:pt idx="4">
                  <c:v>22.77</c:v>
                </c:pt>
                <c:pt idx="5">
                  <c:v>26.27</c:v>
                </c:pt>
                <c:pt idx="6">
                  <c:v>24.44</c:v>
                </c:pt>
                <c:pt idx="7">
                  <c:v>24.44</c:v>
                </c:pt>
                <c:pt idx="8">
                  <c:v>23.88</c:v>
                </c:pt>
                <c:pt idx="9">
                  <c:v>25</c:v>
                </c:pt>
                <c:pt idx="10">
                  <c:v>27</c:v>
                </c:pt>
                <c:pt idx="11">
                  <c:v>25</c:v>
                </c:pt>
                <c:pt idx="12">
                  <c:v>25</c:v>
                </c:pt>
                <c:pt idx="13">
                  <c:v>24.16</c:v>
                </c:pt>
                <c:pt idx="14">
                  <c:v>23.88</c:v>
                </c:pt>
                <c:pt idx="15">
                  <c:v>23.33</c:v>
                </c:pt>
                <c:pt idx="16">
                  <c:v>19.440000000000001</c:v>
                </c:pt>
                <c:pt idx="17">
                  <c:v>16.66</c:v>
                </c:pt>
              </c:numCache>
            </c:numRef>
          </c:xVal>
          <c:yVal>
            <c:numRef>
              <c:f>'Correlation - Ex1 INSTRUCTOR'!$E$12:$E$29</c:f>
              <c:numCache>
                <c:formatCode>0.0</c:formatCode>
                <c:ptCount val="18"/>
                <c:pt idx="0">
                  <c:v>17.47</c:v>
                </c:pt>
                <c:pt idx="1">
                  <c:v>20</c:v>
                </c:pt>
                <c:pt idx="2">
                  <c:v>16.7</c:v>
                </c:pt>
                <c:pt idx="3">
                  <c:v>13.81</c:v>
                </c:pt>
                <c:pt idx="4">
                  <c:v>12.5</c:v>
                </c:pt>
                <c:pt idx="5">
                  <c:v>21.68</c:v>
                </c:pt>
                <c:pt idx="6">
                  <c:v>20.98</c:v>
                </c:pt>
                <c:pt idx="7">
                  <c:v>22</c:v>
                </c:pt>
                <c:pt idx="8">
                  <c:v>23</c:v>
                </c:pt>
                <c:pt idx="9">
                  <c:v>18</c:v>
                </c:pt>
                <c:pt idx="10">
                  <c:v>26</c:v>
                </c:pt>
                <c:pt idx="11">
                  <c:v>23.13</c:v>
                </c:pt>
                <c:pt idx="12">
                  <c:v>24</c:v>
                </c:pt>
                <c:pt idx="13">
                  <c:v>23.32</c:v>
                </c:pt>
                <c:pt idx="14">
                  <c:v>22.6</c:v>
                </c:pt>
                <c:pt idx="15">
                  <c:v>28</c:v>
                </c:pt>
                <c:pt idx="16">
                  <c:v>21.5</c:v>
                </c:pt>
                <c:pt idx="17">
                  <c:v>21</c:v>
                </c:pt>
              </c:numCache>
            </c:numRef>
          </c:yVal>
          <c:smooth val="0"/>
          <c:extLst>
            <c:ext xmlns:c16="http://schemas.microsoft.com/office/drawing/2014/chart" uri="{C3380CC4-5D6E-409C-BE32-E72D297353CC}">
              <c16:uniqueId val="{00000000-51DB-43A6-9C13-0FE349ACB275}"/>
            </c:ext>
          </c:extLst>
        </c:ser>
        <c:dLbls>
          <c:showLegendKey val="0"/>
          <c:showVal val="0"/>
          <c:showCatName val="0"/>
          <c:showSerName val="0"/>
          <c:showPercent val="0"/>
          <c:showBubbleSize val="0"/>
        </c:dLbls>
        <c:axId val="347172064"/>
        <c:axId val="347174144"/>
      </c:scatterChart>
      <c:valAx>
        <c:axId val="347172064"/>
        <c:scaling>
          <c:orientation val="minMax"/>
          <c:min val="15"/>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X - Variable</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7174144"/>
        <c:crosses val="autoZero"/>
        <c:crossBetween val="midCat"/>
      </c:valAx>
      <c:valAx>
        <c:axId val="347174144"/>
        <c:scaling>
          <c:orientation val="minMax"/>
          <c:min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 - Variable</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7172064"/>
        <c:crosses val="autoZero"/>
        <c:crossBetween val="midCat"/>
      </c:valAx>
      <c:spPr>
        <a:noFill/>
        <a:ln>
          <a:solidFill>
            <a:schemeClr val="bg1">
              <a:lumMod val="7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Correlation Analysis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tx1"/>
              </a:solidFill>
              <a:ln w="9525">
                <a:solidFill>
                  <a:schemeClr val="tx1"/>
                </a:solidFill>
              </a:ln>
              <a:effectLst/>
            </c:spPr>
          </c:marker>
          <c:xVal>
            <c:numRef>
              <c:f>'Correlation2 - Ex2 INSTRUCTOR'!$D$12:$D$28</c:f>
              <c:numCache>
                <c:formatCode>0.0</c:formatCode>
                <c:ptCount val="17"/>
                <c:pt idx="0">
                  <c:v>18.88</c:v>
                </c:pt>
                <c:pt idx="1">
                  <c:v>17.77</c:v>
                </c:pt>
                <c:pt idx="2">
                  <c:v>18.88</c:v>
                </c:pt>
                <c:pt idx="3">
                  <c:v>21.11</c:v>
                </c:pt>
                <c:pt idx="4">
                  <c:v>22.77</c:v>
                </c:pt>
                <c:pt idx="5">
                  <c:v>26.27</c:v>
                </c:pt>
                <c:pt idx="6">
                  <c:v>24.44</c:v>
                </c:pt>
                <c:pt idx="7">
                  <c:v>24.44</c:v>
                </c:pt>
                <c:pt idx="8">
                  <c:v>23.88</c:v>
                </c:pt>
                <c:pt idx="9">
                  <c:v>25</c:v>
                </c:pt>
                <c:pt idx="10">
                  <c:v>27</c:v>
                </c:pt>
                <c:pt idx="11">
                  <c:v>25</c:v>
                </c:pt>
                <c:pt idx="12">
                  <c:v>25</c:v>
                </c:pt>
                <c:pt idx="13">
                  <c:v>24.16</c:v>
                </c:pt>
                <c:pt idx="14">
                  <c:v>23.88</c:v>
                </c:pt>
                <c:pt idx="15">
                  <c:v>19.440000000000001</c:v>
                </c:pt>
                <c:pt idx="16">
                  <c:v>16.66</c:v>
                </c:pt>
              </c:numCache>
            </c:numRef>
          </c:xVal>
          <c:yVal>
            <c:numRef>
              <c:f>'Correlation2 - Ex2 INSTRUCTOR'!$E$12:$E$28</c:f>
              <c:numCache>
                <c:formatCode>0.0</c:formatCode>
                <c:ptCount val="17"/>
                <c:pt idx="0">
                  <c:v>9.57</c:v>
                </c:pt>
                <c:pt idx="1">
                  <c:v>7.5</c:v>
                </c:pt>
                <c:pt idx="2">
                  <c:v>8</c:v>
                </c:pt>
                <c:pt idx="3">
                  <c:v>6.5</c:v>
                </c:pt>
                <c:pt idx="4">
                  <c:v>8.3000000000000007</c:v>
                </c:pt>
                <c:pt idx="5">
                  <c:v>7.73</c:v>
                </c:pt>
                <c:pt idx="6">
                  <c:v>6.47</c:v>
                </c:pt>
                <c:pt idx="7">
                  <c:v>5.5</c:v>
                </c:pt>
                <c:pt idx="8">
                  <c:v>5.5</c:v>
                </c:pt>
                <c:pt idx="9">
                  <c:v>5.5</c:v>
                </c:pt>
                <c:pt idx="10">
                  <c:v>7</c:v>
                </c:pt>
                <c:pt idx="11">
                  <c:v>8</c:v>
                </c:pt>
                <c:pt idx="12">
                  <c:v>7.5</c:v>
                </c:pt>
                <c:pt idx="13">
                  <c:v>5.18</c:v>
                </c:pt>
                <c:pt idx="14">
                  <c:v>6.5</c:v>
                </c:pt>
                <c:pt idx="15">
                  <c:v>8.6</c:v>
                </c:pt>
                <c:pt idx="16">
                  <c:v>7.02</c:v>
                </c:pt>
              </c:numCache>
            </c:numRef>
          </c:yVal>
          <c:smooth val="0"/>
          <c:extLst>
            <c:ext xmlns:c16="http://schemas.microsoft.com/office/drawing/2014/chart" uri="{C3380CC4-5D6E-409C-BE32-E72D297353CC}">
              <c16:uniqueId val="{00000000-07CB-4D81-ACA7-BBCE0CC270B6}"/>
            </c:ext>
          </c:extLst>
        </c:ser>
        <c:dLbls>
          <c:showLegendKey val="0"/>
          <c:showVal val="0"/>
          <c:showCatName val="0"/>
          <c:showSerName val="0"/>
          <c:showPercent val="0"/>
          <c:showBubbleSize val="0"/>
        </c:dLbls>
        <c:axId val="347172064"/>
        <c:axId val="347174144"/>
      </c:scatterChart>
      <c:valAx>
        <c:axId val="34717206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X - Variable</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7174144"/>
        <c:crosses val="autoZero"/>
        <c:crossBetween val="midCat"/>
      </c:valAx>
      <c:valAx>
        <c:axId val="3471741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 - Variable</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7172064"/>
        <c:crosses val="autoZero"/>
        <c:crossBetween val="midCat"/>
      </c:valAx>
      <c:spPr>
        <a:noFill/>
        <a:ln>
          <a:solidFill>
            <a:schemeClr val="bg1">
              <a:lumMod val="7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Correlation Analysis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tx1"/>
              </a:solidFill>
              <a:ln w="9525">
                <a:solidFill>
                  <a:schemeClr val="tx1"/>
                </a:solidFill>
              </a:ln>
              <a:effectLst/>
            </c:spPr>
          </c:marker>
          <c:xVal>
            <c:numRef>
              <c:f>'Correlation2 - Ex2 INSTRUCTOR'!$D$12:$D$28</c:f>
              <c:numCache>
                <c:formatCode>0.0</c:formatCode>
                <c:ptCount val="17"/>
                <c:pt idx="0">
                  <c:v>18.88</c:v>
                </c:pt>
                <c:pt idx="1">
                  <c:v>17.77</c:v>
                </c:pt>
                <c:pt idx="2">
                  <c:v>18.88</c:v>
                </c:pt>
                <c:pt idx="3">
                  <c:v>21.11</c:v>
                </c:pt>
                <c:pt idx="4">
                  <c:v>22.77</c:v>
                </c:pt>
                <c:pt idx="5">
                  <c:v>26.27</c:v>
                </c:pt>
                <c:pt idx="6">
                  <c:v>24.44</c:v>
                </c:pt>
                <c:pt idx="7">
                  <c:v>24.44</c:v>
                </c:pt>
                <c:pt idx="8">
                  <c:v>23.88</c:v>
                </c:pt>
                <c:pt idx="9">
                  <c:v>25</c:v>
                </c:pt>
                <c:pt idx="10">
                  <c:v>27</c:v>
                </c:pt>
                <c:pt idx="11">
                  <c:v>25</c:v>
                </c:pt>
                <c:pt idx="12">
                  <c:v>25</c:v>
                </c:pt>
                <c:pt idx="13">
                  <c:v>24.16</c:v>
                </c:pt>
                <c:pt idx="14">
                  <c:v>23.88</c:v>
                </c:pt>
                <c:pt idx="15">
                  <c:v>19.440000000000001</c:v>
                </c:pt>
                <c:pt idx="16">
                  <c:v>16.66</c:v>
                </c:pt>
              </c:numCache>
            </c:numRef>
          </c:xVal>
          <c:yVal>
            <c:numRef>
              <c:f>'Correlation2 - Ex2 INSTRUCTOR'!$E$12:$E$28</c:f>
              <c:numCache>
                <c:formatCode>0.0</c:formatCode>
                <c:ptCount val="17"/>
                <c:pt idx="0">
                  <c:v>9.57</c:v>
                </c:pt>
                <c:pt idx="1">
                  <c:v>7.5</c:v>
                </c:pt>
                <c:pt idx="2">
                  <c:v>8</c:v>
                </c:pt>
                <c:pt idx="3">
                  <c:v>6.5</c:v>
                </c:pt>
                <c:pt idx="4">
                  <c:v>8.3000000000000007</c:v>
                </c:pt>
                <c:pt idx="5">
                  <c:v>7.73</c:v>
                </c:pt>
                <c:pt idx="6">
                  <c:v>6.47</c:v>
                </c:pt>
                <c:pt idx="7">
                  <c:v>5.5</c:v>
                </c:pt>
                <c:pt idx="8">
                  <c:v>5.5</c:v>
                </c:pt>
                <c:pt idx="9">
                  <c:v>5.5</c:v>
                </c:pt>
                <c:pt idx="10">
                  <c:v>7</c:v>
                </c:pt>
                <c:pt idx="11">
                  <c:v>8</c:v>
                </c:pt>
                <c:pt idx="12">
                  <c:v>7.5</c:v>
                </c:pt>
                <c:pt idx="13">
                  <c:v>5.18</c:v>
                </c:pt>
                <c:pt idx="14">
                  <c:v>6.5</c:v>
                </c:pt>
                <c:pt idx="15">
                  <c:v>8.6</c:v>
                </c:pt>
                <c:pt idx="16">
                  <c:v>7.02</c:v>
                </c:pt>
              </c:numCache>
            </c:numRef>
          </c:yVal>
          <c:smooth val="0"/>
          <c:extLst>
            <c:ext xmlns:c16="http://schemas.microsoft.com/office/drawing/2014/chart" uri="{C3380CC4-5D6E-409C-BE32-E72D297353CC}">
              <c16:uniqueId val="{00000000-3515-4696-8C4B-CCE4B5F030E9}"/>
            </c:ext>
          </c:extLst>
        </c:ser>
        <c:dLbls>
          <c:showLegendKey val="0"/>
          <c:showVal val="0"/>
          <c:showCatName val="0"/>
          <c:showSerName val="0"/>
          <c:showPercent val="0"/>
          <c:showBubbleSize val="0"/>
        </c:dLbls>
        <c:axId val="347172064"/>
        <c:axId val="347174144"/>
      </c:scatterChart>
      <c:valAx>
        <c:axId val="347172064"/>
        <c:scaling>
          <c:orientation val="minMax"/>
          <c:min val="15"/>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X - Variable</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7174144"/>
        <c:crosses val="autoZero"/>
        <c:crossBetween val="midCat"/>
      </c:valAx>
      <c:valAx>
        <c:axId val="347174144"/>
        <c:scaling>
          <c:orientation val="minMax"/>
          <c:min val="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Y - Variable</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7172064"/>
        <c:crosses val="autoZero"/>
        <c:crossBetween val="midCat"/>
      </c:valAx>
      <c:spPr>
        <a:noFill/>
        <a:ln>
          <a:solidFill>
            <a:schemeClr val="bg1">
              <a:lumMod val="7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5">
  <a:schemeClr val="accent5"/>
</cs:colorStyle>
</file>

<file path=xl/charts/colors2.xml><?xml version="1.0" encoding="utf-8"?>
<cs:colorStyle xmlns:cs="http://schemas.microsoft.com/office/drawing/2012/chartStyle" xmlns:a="http://schemas.openxmlformats.org/drawingml/2006/main" meth="withinLinearReversed" id="25">
  <a:schemeClr val="accent5"/>
</cs:colorStyle>
</file>

<file path=xl/charts/colors3.xml><?xml version="1.0" encoding="utf-8"?>
<cs:colorStyle xmlns:cs="http://schemas.microsoft.com/office/drawing/2012/chartStyle" xmlns:a="http://schemas.openxmlformats.org/drawingml/2006/main" meth="withinLinearReversed" id="25">
  <a:schemeClr val="accent5"/>
</cs:colorStyle>
</file>

<file path=xl/charts/colors4.xml><?xml version="1.0" encoding="utf-8"?>
<cs:colorStyle xmlns:cs="http://schemas.microsoft.com/office/drawing/2012/chartStyle" xmlns:a="http://schemas.openxmlformats.org/drawingml/2006/main" meth="withinLinearReversed" id="25">
  <a:schemeClr val="accent5"/>
</cs:colorStyle>
</file>

<file path=xl/charts/colors5.xml><?xml version="1.0" encoding="utf-8"?>
<cs:colorStyle xmlns:cs="http://schemas.microsoft.com/office/drawing/2012/chartStyle" xmlns:a="http://schemas.openxmlformats.org/drawingml/2006/main" meth="withinLinearReversed" id="25">
  <a:schemeClr val="accent5"/>
</cs:colorStyle>
</file>

<file path=xl/charts/colors6.xml><?xml version="1.0" encoding="utf-8"?>
<cs:colorStyle xmlns:cs="http://schemas.microsoft.com/office/drawing/2012/chartStyle" xmlns:a="http://schemas.openxmlformats.org/drawingml/2006/main" meth="withinLinearReversed" id="25">
  <a:schemeClr val="accent5"/>
</cs:colorStyle>
</file>

<file path=xl/charts/colors7.xml><?xml version="1.0" encoding="utf-8"?>
<cs:colorStyle xmlns:cs="http://schemas.microsoft.com/office/drawing/2012/chartStyle" xmlns:a="http://schemas.openxmlformats.org/drawingml/2006/main" meth="withinLinearReversed" id="25">
  <a:schemeClr val="accent5"/>
</cs:colorStyle>
</file>

<file path=xl/charts/colors8.xml><?xml version="1.0" encoding="utf-8"?>
<cs:colorStyle xmlns:cs="http://schemas.microsoft.com/office/drawing/2012/chartStyle" xmlns:a="http://schemas.openxmlformats.org/drawingml/2006/main" meth="withinLinearReversed" id="25">
  <a:schemeClr val="accent5"/>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2</xdr:col>
      <xdr:colOff>587829</xdr:colOff>
      <xdr:row>43</xdr:row>
      <xdr:rowOff>32656</xdr:rowOff>
    </xdr:from>
    <xdr:to>
      <xdr:col>7</xdr:col>
      <xdr:colOff>119744</xdr:colOff>
      <xdr:row>60</xdr:row>
      <xdr:rowOff>54428</xdr:rowOff>
    </xdr:to>
    <xdr:graphicFrame macro="">
      <xdr:nvGraphicFramePr>
        <xdr:cNvPr id="2" name="Chart 1">
          <a:extLst>
            <a:ext uri="{FF2B5EF4-FFF2-40B4-BE49-F238E27FC236}">
              <a16:creationId xmlns:a16="http://schemas.microsoft.com/office/drawing/2014/main" id="{2605DDBF-33DC-4659-9795-23877824B0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587829</xdr:colOff>
      <xdr:row>72</xdr:row>
      <xdr:rowOff>32656</xdr:rowOff>
    </xdr:from>
    <xdr:to>
      <xdr:col>7</xdr:col>
      <xdr:colOff>119744</xdr:colOff>
      <xdr:row>89</xdr:row>
      <xdr:rowOff>54428</xdr:rowOff>
    </xdr:to>
    <xdr:graphicFrame macro="">
      <xdr:nvGraphicFramePr>
        <xdr:cNvPr id="3" name="Chart 2">
          <a:extLst>
            <a:ext uri="{FF2B5EF4-FFF2-40B4-BE49-F238E27FC236}">
              <a16:creationId xmlns:a16="http://schemas.microsoft.com/office/drawing/2014/main" id="{DC8056F0-E5F1-47DB-90EA-19694C566E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747273</xdr:colOff>
      <xdr:row>63</xdr:row>
      <xdr:rowOff>174171</xdr:rowOff>
    </xdr:from>
    <xdr:to>
      <xdr:col>4</xdr:col>
      <xdr:colOff>1255058</xdr:colOff>
      <xdr:row>67</xdr:row>
      <xdr:rowOff>114620</xdr:rowOff>
    </xdr:to>
    <xdr:sp macro="" textlink="">
      <xdr:nvSpPr>
        <xdr:cNvPr id="4" name="Arrow: Down 3">
          <a:extLst>
            <a:ext uri="{FF2B5EF4-FFF2-40B4-BE49-F238E27FC236}">
              <a16:creationId xmlns:a16="http://schemas.microsoft.com/office/drawing/2014/main" id="{4084328B-A56E-42ED-A6B0-42605566750E}"/>
            </a:ext>
          </a:extLst>
        </xdr:cNvPr>
        <xdr:cNvSpPr/>
      </xdr:nvSpPr>
      <xdr:spPr>
        <a:xfrm>
          <a:off x="3559053" y="11482251"/>
          <a:ext cx="1963205" cy="67958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Plot</a:t>
          </a:r>
        </a:p>
        <a:p>
          <a:pPr algn="ctr"/>
          <a:r>
            <a:rPr lang="en-US" sz="1100">
              <a:solidFill>
                <a:schemeClr val="lt1"/>
              </a:solidFill>
              <a:effectLst/>
              <a:latin typeface="+mn-lt"/>
              <a:ea typeface="+mn-ea"/>
              <a:cs typeface="+mn-cs"/>
            </a:rPr>
            <a:t>Re-formatted</a:t>
          </a:r>
          <a:endParaRPr lang="en-US" sz="1100"/>
        </a:p>
      </xdr:txBody>
    </xdr:sp>
    <xdr:clientData/>
  </xdr:twoCellAnchor>
  <xdr:twoCellAnchor>
    <xdr:from>
      <xdr:col>20</xdr:col>
      <xdr:colOff>610240</xdr:colOff>
      <xdr:row>44</xdr:row>
      <xdr:rowOff>147277</xdr:rowOff>
    </xdr:from>
    <xdr:to>
      <xdr:col>20</xdr:col>
      <xdr:colOff>1085370</xdr:colOff>
      <xdr:row>48</xdr:row>
      <xdr:rowOff>183136</xdr:rowOff>
    </xdr:to>
    <xdr:sp macro="" textlink="">
      <xdr:nvSpPr>
        <xdr:cNvPr id="5" name="Arrow: Down 4">
          <a:extLst>
            <a:ext uri="{FF2B5EF4-FFF2-40B4-BE49-F238E27FC236}">
              <a16:creationId xmlns:a16="http://schemas.microsoft.com/office/drawing/2014/main" id="{C1466209-BCAA-46BE-BF61-AF89535C67D6}"/>
            </a:ext>
          </a:extLst>
        </xdr:cNvPr>
        <xdr:cNvSpPr/>
      </xdr:nvSpPr>
      <xdr:spPr>
        <a:xfrm>
          <a:off x="17176120" y="7950157"/>
          <a:ext cx="475130" cy="76737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22</xdr:col>
      <xdr:colOff>214223</xdr:colOff>
      <xdr:row>39</xdr:row>
      <xdr:rowOff>188341</xdr:rowOff>
    </xdr:from>
    <xdr:to>
      <xdr:col>23</xdr:col>
      <xdr:colOff>276976</xdr:colOff>
      <xdr:row>50</xdr:row>
      <xdr:rowOff>21434</xdr:rowOff>
    </xdr:to>
    <xdr:sp macro="" textlink="">
      <xdr:nvSpPr>
        <xdr:cNvPr id="6" name="Arrow: Down 5">
          <a:extLst>
            <a:ext uri="{FF2B5EF4-FFF2-40B4-BE49-F238E27FC236}">
              <a16:creationId xmlns:a16="http://schemas.microsoft.com/office/drawing/2014/main" id="{8910FED5-7106-4AA3-B22C-EEF3D6AAE37B}"/>
            </a:ext>
          </a:extLst>
        </xdr:cNvPr>
        <xdr:cNvSpPr/>
      </xdr:nvSpPr>
      <xdr:spPr>
        <a:xfrm rot="1975335">
          <a:off x="18822263" y="7053961"/>
          <a:ext cx="474233" cy="186763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490725</xdr:colOff>
      <xdr:row>30</xdr:row>
      <xdr:rowOff>97121</xdr:rowOff>
    </xdr:from>
    <xdr:to>
      <xdr:col>16</xdr:col>
      <xdr:colOff>965857</xdr:colOff>
      <xdr:row>50</xdr:row>
      <xdr:rowOff>163764</xdr:rowOff>
    </xdr:to>
    <xdr:sp macro="" textlink="">
      <xdr:nvSpPr>
        <xdr:cNvPr id="7" name="Arrow: Down 6">
          <a:extLst>
            <a:ext uri="{FF2B5EF4-FFF2-40B4-BE49-F238E27FC236}">
              <a16:creationId xmlns:a16="http://schemas.microsoft.com/office/drawing/2014/main" id="{DB333CC3-5971-4AB8-B4A2-0B24C5E40829}"/>
            </a:ext>
          </a:extLst>
        </xdr:cNvPr>
        <xdr:cNvSpPr/>
      </xdr:nvSpPr>
      <xdr:spPr>
        <a:xfrm rot="19448996">
          <a:off x="15075405" y="5255861"/>
          <a:ext cx="475132" cy="380806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19</xdr:col>
      <xdr:colOff>71718</xdr:colOff>
      <xdr:row>50</xdr:row>
      <xdr:rowOff>26894</xdr:rowOff>
    </xdr:from>
    <xdr:to>
      <xdr:col>21</xdr:col>
      <xdr:colOff>35859</xdr:colOff>
      <xdr:row>55</xdr:row>
      <xdr:rowOff>157779</xdr:rowOff>
    </xdr:to>
    <xdr:pic>
      <xdr:nvPicPr>
        <xdr:cNvPr id="8" name="Picture 7">
          <a:extLst>
            <a:ext uri="{FF2B5EF4-FFF2-40B4-BE49-F238E27FC236}">
              <a16:creationId xmlns:a16="http://schemas.microsoft.com/office/drawing/2014/main" id="{B4F1AD2D-1D76-4050-8F24-ED764003A37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386138" y="8927054"/>
          <a:ext cx="1983441" cy="1045285"/>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381001</xdr:colOff>
      <xdr:row>7</xdr:row>
      <xdr:rowOff>43542</xdr:rowOff>
    </xdr:from>
    <xdr:to>
      <xdr:col>3</xdr:col>
      <xdr:colOff>1143001</xdr:colOff>
      <xdr:row>11</xdr:row>
      <xdr:rowOff>10885</xdr:rowOff>
    </xdr:to>
    <xdr:sp macro="" textlink="">
      <xdr:nvSpPr>
        <xdr:cNvPr id="9" name="Arrow: Down 8">
          <a:extLst>
            <a:ext uri="{FF2B5EF4-FFF2-40B4-BE49-F238E27FC236}">
              <a16:creationId xmlns:a16="http://schemas.microsoft.com/office/drawing/2014/main" id="{4849E5D2-D47B-47F0-9E58-BEEA219DED97}"/>
            </a:ext>
          </a:extLst>
        </xdr:cNvPr>
        <xdr:cNvSpPr/>
      </xdr:nvSpPr>
      <xdr:spPr>
        <a:xfrm>
          <a:off x="3189515" y="1371599"/>
          <a:ext cx="762000" cy="718457"/>
        </a:xfrm>
        <a:prstGeom prst="downArrow">
          <a:avLst/>
        </a:prstGeom>
        <a:solidFill>
          <a:srgbClr val="66FF6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250372</xdr:colOff>
      <xdr:row>7</xdr:row>
      <xdr:rowOff>21770</xdr:rowOff>
    </xdr:from>
    <xdr:to>
      <xdr:col>4</xdr:col>
      <xdr:colOff>1012372</xdr:colOff>
      <xdr:row>10</xdr:row>
      <xdr:rowOff>185055</xdr:rowOff>
    </xdr:to>
    <xdr:sp macro="" textlink="">
      <xdr:nvSpPr>
        <xdr:cNvPr id="10" name="Arrow: Down 9">
          <a:extLst>
            <a:ext uri="{FF2B5EF4-FFF2-40B4-BE49-F238E27FC236}">
              <a16:creationId xmlns:a16="http://schemas.microsoft.com/office/drawing/2014/main" id="{04B82638-1131-480C-B491-3D0ABA8058C9}"/>
            </a:ext>
          </a:extLst>
        </xdr:cNvPr>
        <xdr:cNvSpPr/>
      </xdr:nvSpPr>
      <xdr:spPr>
        <a:xfrm>
          <a:off x="4517572" y="1349827"/>
          <a:ext cx="762000" cy="718457"/>
        </a:xfrm>
        <a:prstGeom prst="downArrow">
          <a:avLst/>
        </a:prstGeom>
        <a:solidFill>
          <a:srgbClr val="66FF6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587829</xdr:colOff>
      <xdr:row>40</xdr:row>
      <xdr:rowOff>32656</xdr:rowOff>
    </xdr:from>
    <xdr:to>
      <xdr:col>7</xdr:col>
      <xdr:colOff>119744</xdr:colOff>
      <xdr:row>57</xdr:row>
      <xdr:rowOff>54428</xdr:rowOff>
    </xdr:to>
    <xdr:graphicFrame macro="">
      <xdr:nvGraphicFramePr>
        <xdr:cNvPr id="2" name="Chart 1">
          <a:extLst>
            <a:ext uri="{FF2B5EF4-FFF2-40B4-BE49-F238E27FC236}">
              <a16:creationId xmlns:a16="http://schemas.microsoft.com/office/drawing/2014/main" id="{4CD0DEF1-2734-4139-9118-82AFAB0125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587829</xdr:colOff>
      <xdr:row>69</xdr:row>
      <xdr:rowOff>32656</xdr:rowOff>
    </xdr:from>
    <xdr:to>
      <xdr:col>7</xdr:col>
      <xdr:colOff>119744</xdr:colOff>
      <xdr:row>86</xdr:row>
      <xdr:rowOff>54428</xdr:rowOff>
    </xdr:to>
    <xdr:graphicFrame macro="">
      <xdr:nvGraphicFramePr>
        <xdr:cNvPr id="3" name="Chart 2">
          <a:extLst>
            <a:ext uri="{FF2B5EF4-FFF2-40B4-BE49-F238E27FC236}">
              <a16:creationId xmlns:a16="http://schemas.microsoft.com/office/drawing/2014/main" id="{FDD5C490-3C2A-4B33-8B4F-75131D6F7C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747273</xdr:colOff>
      <xdr:row>60</xdr:row>
      <xdr:rowOff>174171</xdr:rowOff>
    </xdr:from>
    <xdr:to>
      <xdr:col>4</xdr:col>
      <xdr:colOff>1255058</xdr:colOff>
      <xdr:row>64</xdr:row>
      <xdr:rowOff>114620</xdr:rowOff>
    </xdr:to>
    <xdr:sp macro="" textlink="">
      <xdr:nvSpPr>
        <xdr:cNvPr id="4" name="Arrow: Down 3">
          <a:extLst>
            <a:ext uri="{FF2B5EF4-FFF2-40B4-BE49-F238E27FC236}">
              <a16:creationId xmlns:a16="http://schemas.microsoft.com/office/drawing/2014/main" id="{C7145FB7-D8A7-453F-869C-6B713A1DB157}"/>
            </a:ext>
          </a:extLst>
        </xdr:cNvPr>
        <xdr:cNvSpPr/>
      </xdr:nvSpPr>
      <xdr:spPr>
        <a:xfrm>
          <a:off x="2926593" y="11451771"/>
          <a:ext cx="1963205" cy="67958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Plot</a:t>
          </a:r>
        </a:p>
        <a:p>
          <a:pPr algn="ctr"/>
          <a:r>
            <a:rPr lang="en-US" sz="1100">
              <a:solidFill>
                <a:schemeClr val="lt1"/>
              </a:solidFill>
              <a:effectLst/>
              <a:latin typeface="+mn-lt"/>
              <a:ea typeface="+mn-ea"/>
              <a:cs typeface="+mn-cs"/>
            </a:rPr>
            <a:t>Re-formatted</a:t>
          </a:r>
          <a:endParaRPr lang="en-US" sz="1100"/>
        </a:p>
      </xdr:txBody>
    </xdr:sp>
    <xdr:clientData/>
  </xdr:twoCellAnchor>
  <xdr:twoCellAnchor>
    <xdr:from>
      <xdr:col>20</xdr:col>
      <xdr:colOff>632012</xdr:colOff>
      <xdr:row>41</xdr:row>
      <xdr:rowOff>125505</xdr:rowOff>
    </xdr:from>
    <xdr:to>
      <xdr:col>20</xdr:col>
      <xdr:colOff>1107142</xdr:colOff>
      <xdr:row>45</xdr:row>
      <xdr:rowOff>161364</xdr:rowOff>
    </xdr:to>
    <xdr:sp macro="" textlink="">
      <xdr:nvSpPr>
        <xdr:cNvPr id="5" name="Arrow: Down 4">
          <a:extLst>
            <a:ext uri="{FF2B5EF4-FFF2-40B4-BE49-F238E27FC236}">
              <a16:creationId xmlns:a16="http://schemas.microsoft.com/office/drawing/2014/main" id="{7D2DE52F-37E5-4DB8-9E52-C53856DCDA0C}"/>
            </a:ext>
          </a:extLst>
        </xdr:cNvPr>
        <xdr:cNvSpPr/>
      </xdr:nvSpPr>
      <xdr:spPr>
        <a:xfrm>
          <a:off x="16275872" y="7897905"/>
          <a:ext cx="475130" cy="76737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22</xdr:col>
      <xdr:colOff>105366</xdr:colOff>
      <xdr:row>36</xdr:row>
      <xdr:rowOff>133911</xdr:rowOff>
    </xdr:from>
    <xdr:to>
      <xdr:col>23</xdr:col>
      <xdr:colOff>168119</xdr:colOff>
      <xdr:row>46</xdr:row>
      <xdr:rowOff>152061</xdr:rowOff>
    </xdr:to>
    <xdr:sp macro="" textlink="">
      <xdr:nvSpPr>
        <xdr:cNvPr id="6" name="Arrow: Down 5">
          <a:extLst>
            <a:ext uri="{FF2B5EF4-FFF2-40B4-BE49-F238E27FC236}">
              <a16:creationId xmlns:a16="http://schemas.microsoft.com/office/drawing/2014/main" id="{9F191C2F-EC58-499D-BD9C-9D10B3A0612D}"/>
            </a:ext>
          </a:extLst>
        </xdr:cNvPr>
        <xdr:cNvSpPr/>
      </xdr:nvSpPr>
      <xdr:spPr>
        <a:xfrm rot="2158483">
          <a:off x="17791386" y="6969051"/>
          <a:ext cx="474233" cy="186981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490725</xdr:colOff>
      <xdr:row>27</xdr:row>
      <xdr:rowOff>97121</xdr:rowOff>
    </xdr:from>
    <xdr:to>
      <xdr:col>16</xdr:col>
      <xdr:colOff>965857</xdr:colOff>
      <xdr:row>47</xdr:row>
      <xdr:rowOff>163764</xdr:rowOff>
    </xdr:to>
    <xdr:sp macro="" textlink="">
      <xdr:nvSpPr>
        <xdr:cNvPr id="7" name="Arrow: Down 6">
          <a:extLst>
            <a:ext uri="{FF2B5EF4-FFF2-40B4-BE49-F238E27FC236}">
              <a16:creationId xmlns:a16="http://schemas.microsoft.com/office/drawing/2014/main" id="{77569379-4492-4B08-972A-CE632197712D}"/>
            </a:ext>
          </a:extLst>
        </xdr:cNvPr>
        <xdr:cNvSpPr/>
      </xdr:nvSpPr>
      <xdr:spPr>
        <a:xfrm rot="19448996">
          <a:off x="14153385" y="5225381"/>
          <a:ext cx="475132" cy="380806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19</xdr:col>
      <xdr:colOff>71718</xdr:colOff>
      <xdr:row>47</xdr:row>
      <xdr:rowOff>26894</xdr:rowOff>
    </xdr:from>
    <xdr:to>
      <xdr:col>21</xdr:col>
      <xdr:colOff>35859</xdr:colOff>
      <xdr:row>52</xdr:row>
      <xdr:rowOff>157780</xdr:rowOff>
    </xdr:to>
    <xdr:pic>
      <xdr:nvPicPr>
        <xdr:cNvPr id="8" name="Picture 7">
          <a:extLst>
            <a:ext uri="{FF2B5EF4-FFF2-40B4-BE49-F238E27FC236}">
              <a16:creationId xmlns:a16="http://schemas.microsoft.com/office/drawing/2014/main" id="{1EE2FD9F-50F6-4CA7-A00D-514A3CE5D5B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464118" y="8896574"/>
          <a:ext cx="1983441" cy="104528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587829</xdr:colOff>
      <xdr:row>41</xdr:row>
      <xdr:rowOff>32656</xdr:rowOff>
    </xdr:from>
    <xdr:to>
      <xdr:col>7</xdr:col>
      <xdr:colOff>119744</xdr:colOff>
      <xdr:row>58</xdr:row>
      <xdr:rowOff>54428</xdr:rowOff>
    </xdr:to>
    <xdr:graphicFrame macro="">
      <xdr:nvGraphicFramePr>
        <xdr:cNvPr id="4" name="Chart 3">
          <a:extLst>
            <a:ext uri="{FF2B5EF4-FFF2-40B4-BE49-F238E27FC236}">
              <a16:creationId xmlns:a16="http://schemas.microsoft.com/office/drawing/2014/main" id="{FCF2F687-092E-4E24-94A9-B830ACE2F8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587829</xdr:colOff>
      <xdr:row>70</xdr:row>
      <xdr:rowOff>32656</xdr:rowOff>
    </xdr:from>
    <xdr:to>
      <xdr:col>7</xdr:col>
      <xdr:colOff>119744</xdr:colOff>
      <xdr:row>87</xdr:row>
      <xdr:rowOff>54428</xdr:rowOff>
    </xdr:to>
    <xdr:graphicFrame macro="">
      <xdr:nvGraphicFramePr>
        <xdr:cNvPr id="3" name="Chart 2">
          <a:extLst>
            <a:ext uri="{FF2B5EF4-FFF2-40B4-BE49-F238E27FC236}">
              <a16:creationId xmlns:a16="http://schemas.microsoft.com/office/drawing/2014/main" id="{8FE3DFB3-AF3D-40D6-A5AC-91371954B7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747273</xdr:colOff>
      <xdr:row>61</xdr:row>
      <xdr:rowOff>174171</xdr:rowOff>
    </xdr:from>
    <xdr:to>
      <xdr:col>4</xdr:col>
      <xdr:colOff>1255058</xdr:colOff>
      <xdr:row>65</xdr:row>
      <xdr:rowOff>114620</xdr:rowOff>
    </xdr:to>
    <xdr:sp macro="" textlink="">
      <xdr:nvSpPr>
        <xdr:cNvPr id="6" name="Arrow: Down 5">
          <a:extLst>
            <a:ext uri="{FF2B5EF4-FFF2-40B4-BE49-F238E27FC236}">
              <a16:creationId xmlns:a16="http://schemas.microsoft.com/office/drawing/2014/main" id="{B338D80E-5470-4E5D-916F-4B4A6C026332}"/>
            </a:ext>
          </a:extLst>
        </xdr:cNvPr>
        <xdr:cNvSpPr/>
      </xdr:nvSpPr>
      <xdr:spPr>
        <a:xfrm>
          <a:off x="2934661" y="12133089"/>
          <a:ext cx="1960068" cy="6576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Plot</a:t>
          </a:r>
        </a:p>
        <a:p>
          <a:pPr algn="ctr"/>
          <a:r>
            <a:rPr lang="en-US" sz="1100">
              <a:solidFill>
                <a:schemeClr val="lt1"/>
              </a:solidFill>
              <a:effectLst/>
              <a:latin typeface="+mn-lt"/>
              <a:ea typeface="+mn-ea"/>
              <a:cs typeface="+mn-cs"/>
            </a:rPr>
            <a:t>Re-formatted</a:t>
          </a:r>
          <a:endParaRPr lang="en-US" sz="1100"/>
        </a:p>
      </xdr:txBody>
    </xdr:sp>
    <xdr:clientData/>
  </xdr:twoCellAnchor>
  <xdr:twoCellAnchor>
    <xdr:from>
      <xdr:col>20</xdr:col>
      <xdr:colOff>610240</xdr:colOff>
      <xdr:row>42</xdr:row>
      <xdr:rowOff>147277</xdr:rowOff>
    </xdr:from>
    <xdr:to>
      <xdr:col>20</xdr:col>
      <xdr:colOff>1085370</xdr:colOff>
      <xdr:row>46</xdr:row>
      <xdr:rowOff>183136</xdr:rowOff>
    </xdr:to>
    <xdr:sp macro="" textlink="">
      <xdr:nvSpPr>
        <xdr:cNvPr id="2" name="Arrow: Down 1">
          <a:extLst>
            <a:ext uri="{FF2B5EF4-FFF2-40B4-BE49-F238E27FC236}">
              <a16:creationId xmlns:a16="http://schemas.microsoft.com/office/drawing/2014/main" id="{9F6E4404-0980-48F0-A398-0A03DFB3C019}"/>
            </a:ext>
          </a:extLst>
        </xdr:cNvPr>
        <xdr:cNvSpPr/>
      </xdr:nvSpPr>
      <xdr:spPr>
        <a:xfrm>
          <a:off x="15001154" y="7876134"/>
          <a:ext cx="475130" cy="77608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22</xdr:col>
      <xdr:colOff>214223</xdr:colOff>
      <xdr:row>37</xdr:row>
      <xdr:rowOff>188341</xdr:rowOff>
    </xdr:from>
    <xdr:to>
      <xdr:col>23</xdr:col>
      <xdr:colOff>276976</xdr:colOff>
      <xdr:row>48</xdr:row>
      <xdr:rowOff>21434</xdr:rowOff>
    </xdr:to>
    <xdr:sp macro="" textlink="">
      <xdr:nvSpPr>
        <xdr:cNvPr id="7" name="Arrow: Down 6">
          <a:extLst>
            <a:ext uri="{FF2B5EF4-FFF2-40B4-BE49-F238E27FC236}">
              <a16:creationId xmlns:a16="http://schemas.microsoft.com/office/drawing/2014/main" id="{B200CF1B-A240-47C7-BAC6-9FB5E9560F92}"/>
            </a:ext>
          </a:extLst>
        </xdr:cNvPr>
        <xdr:cNvSpPr/>
      </xdr:nvSpPr>
      <xdr:spPr>
        <a:xfrm rot="1975335">
          <a:off x="16640766" y="6959255"/>
          <a:ext cx="476410" cy="190137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490725</xdr:colOff>
      <xdr:row>28</xdr:row>
      <xdr:rowOff>97121</xdr:rowOff>
    </xdr:from>
    <xdr:to>
      <xdr:col>16</xdr:col>
      <xdr:colOff>965857</xdr:colOff>
      <xdr:row>48</xdr:row>
      <xdr:rowOff>163764</xdr:rowOff>
    </xdr:to>
    <xdr:sp macro="" textlink="">
      <xdr:nvSpPr>
        <xdr:cNvPr id="8" name="Arrow: Down 7">
          <a:extLst>
            <a:ext uri="{FF2B5EF4-FFF2-40B4-BE49-F238E27FC236}">
              <a16:creationId xmlns:a16="http://schemas.microsoft.com/office/drawing/2014/main" id="{AB4AF3AE-E26C-4AC8-9C3B-870D3B8CB665}"/>
            </a:ext>
          </a:extLst>
        </xdr:cNvPr>
        <xdr:cNvSpPr/>
      </xdr:nvSpPr>
      <xdr:spPr>
        <a:xfrm rot="19448996">
          <a:off x="12010372" y="5153215"/>
          <a:ext cx="475132" cy="356287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19</xdr:col>
      <xdr:colOff>71718</xdr:colOff>
      <xdr:row>48</xdr:row>
      <xdr:rowOff>26894</xdr:rowOff>
    </xdr:from>
    <xdr:to>
      <xdr:col>21</xdr:col>
      <xdr:colOff>35859</xdr:colOff>
      <xdr:row>53</xdr:row>
      <xdr:rowOff>157779</xdr:rowOff>
    </xdr:to>
    <xdr:pic>
      <xdr:nvPicPr>
        <xdr:cNvPr id="10" name="Picture 9">
          <a:extLst>
            <a:ext uri="{FF2B5EF4-FFF2-40B4-BE49-F238E27FC236}">
              <a16:creationId xmlns:a16="http://schemas.microsoft.com/office/drawing/2014/main" id="{7D617918-B7D0-41FD-96A9-ADA9C4B02C7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21553" y="8579223"/>
          <a:ext cx="1981200" cy="102735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587829</xdr:colOff>
      <xdr:row>40</xdr:row>
      <xdr:rowOff>32656</xdr:rowOff>
    </xdr:from>
    <xdr:to>
      <xdr:col>7</xdr:col>
      <xdr:colOff>119744</xdr:colOff>
      <xdr:row>57</xdr:row>
      <xdr:rowOff>54428</xdr:rowOff>
    </xdr:to>
    <xdr:graphicFrame macro="">
      <xdr:nvGraphicFramePr>
        <xdr:cNvPr id="2" name="Chart 1">
          <a:extLst>
            <a:ext uri="{FF2B5EF4-FFF2-40B4-BE49-F238E27FC236}">
              <a16:creationId xmlns:a16="http://schemas.microsoft.com/office/drawing/2014/main" id="{8FB18255-B10C-4A84-ADC1-21F0F46336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587829</xdr:colOff>
      <xdr:row>69</xdr:row>
      <xdr:rowOff>32656</xdr:rowOff>
    </xdr:from>
    <xdr:to>
      <xdr:col>7</xdr:col>
      <xdr:colOff>119744</xdr:colOff>
      <xdr:row>86</xdr:row>
      <xdr:rowOff>54428</xdr:rowOff>
    </xdr:to>
    <xdr:graphicFrame macro="">
      <xdr:nvGraphicFramePr>
        <xdr:cNvPr id="3" name="Chart 2">
          <a:extLst>
            <a:ext uri="{FF2B5EF4-FFF2-40B4-BE49-F238E27FC236}">
              <a16:creationId xmlns:a16="http://schemas.microsoft.com/office/drawing/2014/main" id="{8A62151F-37D4-4DA5-9E99-D0EAF95CFB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747273</xdr:colOff>
      <xdr:row>60</xdr:row>
      <xdr:rowOff>174171</xdr:rowOff>
    </xdr:from>
    <xdr:to>
      <xdr:col>4</xdr:col>
      <xdr:colOff>1255058</xdr:colOff>
      <xdr:row>64</xdr:row>
      <xdr:rowOff>114620</xdr:rowOff>
    </xdr:to>
    <xdr:sp macro="" textlink="">
      <xdr:nvSpPr>
        <xdr:cNvPr id="4" name="Arrow: Down 3">
          <a:extLst>
            <a:ext uri="{FF2B5EF4-FFF2-40B4-BE49-F238E27FC236}">
              <a16:creationId xmlns:a16="http://schemas.microsoft.com/office/drawing/2014/main" id="{DF2252D6-3E7B-4630-B555-E4FEC06BF0E5}"/>
            </a:ext>
          </a:extLst>
        </xdr:cNvPr>
        <xdr:cNvSpPr/>
      </xdr:nvSpPr>
      <xdr:spPr>
        <a:xfrm>
          <a:off x="2926593" y="11101251"/>
          <a:ext cx="1963205" cy="67958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Plot</a:t>
          </a:r>
        </a:p>
        <a:p>
          <a:pPr algn="ctr"/>
          <a:r>
            <a:rPr lang="en-US" sz="1100">
              <a:solidFill>
                <a:schemeClr val="lt1"/>
              </a:solidFill>
              <a:effectLst/>
              <a:latin typeface="+mn-lt"/>
              <a:ea typeface="+mn-ea"/>
              <a:cs typeface="+mn-cs"/>
            </a:rPr>
            <a:t>Re-formatted</a:t>
          </a:r>
          <a:endParaRPr lang="en-US" sz="1100"/>
        </a:p>
      </xdr:txBody>
    </xdr:sp>
    <xdr:clientData/>
  </xdr:twoCellAnchor>
  <xdr:twoCellAnchor>
    <xdr:from>
      <xdr:col>20</xdr:col>
      <xdr:colOff>632012</xdr:colOff>
      <xdr:row>41</xdr:row>
      <xdr:rowOff>125505</xdr:rowOff>
    </xdr:from>
    <xdr:to>
      <xdr:col>20</xdr:col>
      <xdr:colOff>1107142</xdr:colOff>
      <xdr:row>45</xdr:row>
      <xdr:rowOff>161364</xdr:rowOff>
    </xdr:to>
    <xdr:sp macro="" textlink="">
      <xdr:nvSpPr>
        <xdr:cNvPr id="6" name="Arrow: Down 5">
          <a:extLst>
            <a:ext uri="{FF2B5EF4-FFF2-40B4-BE49-F238E27FC236}">
              <a16:creationId xmlns:a16="http://schemas.microsoft.com/office/drawing/2014/main" id="{F403590A-58A6-431A-B5B1-64AF7D9BB4C6}"/>
            </a:ext>
          </a:extLst>
        </xdr:cNvPr>
        <xdr:cNvSpPr/>
      </xdr:nvSpPr>
      <xdr:spPr>
        <a:xfrm>
          <a:off x="15295069" y="7854362"/>
          <a:ext cx="475130" cy="77608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22</xdr:col>
      <xdr:colOff>105366</xdr:colOff>
      <xdr:row>36</xdr:row>
      <xdr:rowOff>133911</xdr:rowOff>
    </xdr:from>
    <xdr:to>
      <xdr:col>23</xdr:col>
      <xdr:colOff>168119</xdr:colOff>
      <xdr:row>46</xdr:row>
      <xdr:rowOff>152061</xdr:rowOff>
    </xdr:to>
    <xdr:sp macro="" textlink="">
      <xdr:nvSpPr>
        <xdr:cNvPr id="7" name="Arrow: Down 6">
          <a:extLst>
            <a:ext uri="{FF2B5EF4-FFF2-40B4-BE49-F238E27FC236}">
              <a16:creationId xmlns:a16="http://schemas.microsoft.com/office/drawing/2014/main" id="{0176ABF6-937C-48A4-8646-7F6DFC72BDB4}"/>
            </a:ext>
          </a:extLst>
        </xdr:cNvPr>
        <xdr:cNvSpPr/>
      </xdr:nvSpPr>
      <xdr:spPr>
        <a:xfrm rot="2158483">
          <a:off x="16804052" y="6904825"/>
          <a:ext cx="476410" cy="190137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490725</xdr:colOff>
      <xdr:row>27</xdr:row>
      <xdr:rowOff>97121</xdr:rowOff>
    </xdr:from>
    <xdr:to>
      <xdr:col>16</xdr:col>
      <xdr:colOff>965857</xdr:colOff>
      <xdr:row>47</xdr:row>
      <xdr:rowOff>163764</xdr:rowOff>
    </xdr:to>
    <xdr:sp macro="" textlink="">
      <xdr:nvSpPr>
        <xdr:cNvPr id="8" name="Arrow: Down 7">
          <a:extLst>
            <a:ext uri="{FF2B5EF4-FFF2-40B4-BE49-F238E27FC236}">
              <a16:creationId xmlns:a16="http://schemas.microsoft.com/office/drawing/2014/main" id="{5B156031-B924-4B7F-8255-5B85B8ED4FA9}"/>
            </a:ext>
          </a:extLst>
        </xdr:cNvPr>
        <xdr:cNvSpPr/>
      </xdr:nvSpPr>
      <xdr:spPr>
        <a:xfrm rot="19448996">
          <a:off x="12880845" y="5255861"/>
          <a:ext cx="475132" cy="361756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19</xdr:col>
      <xdr:colOff>71718</xdr:colOff>
      <xdr:row>47</xdr:row>
      <xdr:rowOff>26894</xdr:rowOff>
    </xdr:from>
    <xdr:to>
      <xdr:col>21</xdr:col>
      <xdr:colOff>35859</xdr:colOff>
      <xdr:row>52</xdr:row>
      <xdr:rowOff>157780</xdr:rowOff>
    </xdr:to>
    <xdr:pic>
      <xdr:nvPicPr>
        <xdr:cNvPr id="9" name="Picture 8">
          <a:extLst>
            <a:ext uri="{FF2B5EF4-FFF2-40B4-BE49-F238E27FC236}">
              <a16:creationId xmlns:a16="http://schemas.microsoft.com/office/drawing/2014/main" id="{3DA24ED4-42D0-4F15-ABE0-36021CDEFA1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191578" y="8736554"/>
          <a:ext cx="1983441" cy="1045285"/>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2820A-BCA1-4DB8-83AE-F8577AA88221}">
  <dimension ref="A1:G20"/>
  <sheetViews>
    <sheetView tabSelected="1" workbookViewId="0"/>
  </sheetViews>
  <sheetFormatPr defaultRowHeight="14.4"/>
  <cols>
    <col min="1" max="1" width="11.88671875" customWidth="1"/>
    <col min="2" max="2" width="16.44140625" customWidth="1"/>
    <col min="3" max="3" width="17.109375" customWidth="1"/>
    <col min="5" max="5" width="18.109375" bestFit="1" customWidth="1"/>
    <col min="7" max="7" width="17.77734375" customWidth="1"/>
  </cols>
  <sheetData>
    <row r="1" spans="1:7">
      <c r="A1" s="25" t="s">
        <v>7</v>
      </c>
      <c r="B1" s="26" t="s">
        <v>21</v>
      </c>
      <c r="C1" s="26" t="s">
        <v>22</v>
      </c>
      <c r="E1" s="16" t="s">
        <v>4</v>
      </c>
      <c r="F1" s="17" t="s">
        <v>11</v>
      </c>
      <c r="G1" s="58"/>
    </row>
    <row r="2" spans="1:7" ht="15" thickBot="1">
      <c r="A2" s="24"/>
      <c r="B2" s="27" t="s">
        <v>9</v>
      </c>
      <c r="C2" s="27" t="s">
        <v>8</v>
      </c>
      <c r="E2" s="18" t="s">
        <v>5</v>
      </c>
      <c r="F2" s="22" t="s">
        <v>12</v>
      </c>
      <c r="G2" s="59"/>
    </row>
    <row r="3" spans="1:7">
      <c r="A3" s="28" t="s">
        <v>38</v>
      </c>
      <c r="B3" s="37">
        <v>18.88</v>
      </c>
      <c r="C3" s="37">
        <v>17.47</v>
      </c>
      <c r="E3" s="18" t="s">
        <v>0</v>
      </c>
      <c r="F3" s="21" t="s">
        <v>15</v>
      </c>
      <c r="G3" s="59"/>
    </row>
    <row r="4" spans="1:7">
      <c r="A4" s="29">
        <v>43617</v>
      </c>
      <c r="B4" s="38">
        <v>17.77</v>
      </c>
      <c r="C4" s="38">
        <v>20</v>
      </c>
      <c r="E4" s="18" t="s">
        <v>3</v>
      </c>
      <c r="F4" s="21" t="s">
        <v>13</v>
      </c>
      <c r="G4" s="59"/>
    </row>
    <row r="5" spans="1:7">
      <c r="A5" s="28" t="s">
        <v>37</v>
      </c>
      <c r="B5" s="38">
        <v>18.88</v>
      </c>
      <c r="C5" s="38">
        <v>16.7</v>
      </c>
      <c r="E5" s="18" t="s">
        <v>1</v>
      </c>
      <c r="F5" s="22" t="s">
        <v>14</v>
      </c>
      <c r="G5" s="59"/>
    </row>
    <row r="6" spans="1:7" ht="15" thickBot="1">
      <c r="A6" s="29">
        <v>43638</v>
      </c>
      <c r="B6" s="38">
        <v>21.11</v>
      </c>
      <c r="C6" s="38">
        <v>13.81</v>
      </c>
      <c r="E6" s="19" t="s">
        <v>2</v>
      </c>
      <c r="F6" s="20"/>
      <c r="G6" s="60"/>
    </row>
    <row r="7" spans="1:7">
      <c r="A7" s="29">
        <v>43642</v>
      </c>
      <c r="B7" s="38">
        <v>22.77</v>
      </c>
      <c r="C7" s="38">
        <v>12.5</v>
      </c>
    </row>
    <row r="8" spans="1:7">
      <c r="A8" s="29">
        <v>43657</v>
      </c>
      <c r="B8" s="38">
        <v>26.27</v>
      </c>
      <c r="C8" s="38">
        <v>21.68</v>
      </c>
    </row>
    <row r="9" spans="1:7">
      <c r="A9" s="29">
        <v>43659</v>
      </c>
      <c r="B9" s="38">
        <v>24.44</v>
      </c>
      <c r="C9" s="38">
        <v>20.98</v>
      </c>
    </row>
    <row r="10" spans="1:7">
      <c r="A10" s="29">
        <v>43661</v>
      </c>
      <c r="B10" s="38">
        <v>24.44</v>
      </c>
      <c r="C10" s="38">
        <v>22</v>
      </c>
    </row>
    <row r="11" spans="1:7">
      <c r="A11" s="29">
        <v>43662</v>
      </c>
      <c r="B11" s="38">
        <v>23.88</v>
      </c>
      <c r="C11" s="38">
        <v>23</v>
      </c>
    </row>
    <row r="12" spans="1:7">
      <c r="A12" s="29">
        <v>43670</v>
      </c>
      <c r="B12" s="38">
        <v>25</v>
      </c>
      <c r="C12" s="38">
        <v>18</v>
      </c>
    </row>
    <row r="13" spans="1:7">
      <c r="A13" s="29">
        <v>43671</v>
      </c>
      <c r="B13" s="38">
        <v>27</v>
      </c>
      <c r="C13" s="38">
        <v>26</v>
      </c>
    </row>
    <row r="14" spans="1:7">
      <c r="A14" s="29">
        <v>43684</v>
      </c>
      <c r="B14" s="38">
        <v>25</v>
      </c>
      <c r="C14" s="38">
        <v>23.13</v>
      </c>
    </row>
    <row r="15" spans="1:7">
      <c r="A15" s="29">
        <v>43687</v>
      </c>
      <c r="B15" s="38">
        <v>25</v>
      </c>
      <c r="C15" s="38">
        <v>24</v>
      </c>
    </row>
    <row r="16" spans="1:7">
      <c r="A16" s="29">
        <v>43691</v>
      </c>
      <c r="B16" s="38">
        <v>24.16</v>
      </c>
      <c r="C16" s="38">
        <v>23.32</v>
      </c>
    </row>
    <row r="17" spans="1:3">
      <c r="A17" s="29">
        <v>43708</v>
      </c>
      <c r="B17" s="38">
        <v>23.88</v>
      </c>
      <c r="C17" s="38">
        <v>22.6</v>
      </c>
    </row>
    <row r="18" spans="1:3">
      <c r="A18" s="29">
        <v>43715</v>
      </c>
      <c r="B18" s="38">
        <v>23.33</v>
      </c>
      <c r="C18" s="38">
        <v>28</v>
      </c>
    </row>
    <row r="19" spans="1:3">
      <c r="A19" s="29">
        <v>43746</v>
      </c>
      <c r="B19" s="38">
        <v>19.440000000000001</v>
      </c>
      <c r="C19" s="38">
        <v>21.5</v>
      </c>
    </row>
    <row r="20" spans="1:3">
      <c r="A20" s="29">
        <v>43760</v>
      </c>
      <c r="B20" s="38">
        <v>16.66</v>
      </c>
      <c r="C20" s="38">
        <v>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06F58-7DE4-4808-945C-55E7A480A5A1}">
  <dimension ref="A1:G19"/>
  <sheetViews>
    <sheetView workbookViewId="0">
      <selection activeCell="B3" sqref="B3:C19"/>
    </sheetView>
  </sheetViews>
  <sheetFormatPr defaultRowHeight="14.4"/>
  <cols>
    <col min="1" max="1" width="11.88671875" customWidth="1"/>
    <col min="2" max="2" width="16.44140625" customWidth="1"/>
    <col min="3" max="3" width="20.88671875" bestFit="1" customWidth="1"/>
    <col min="5" max="5" width="18.109375" bestFit="1" customWidth="1"/>
    <col min="7" max="7" width="17.77734375" customWidth="1"/>
  </cols>
  <sheetData>
    <row r="1" spans="1:7">
      <c r="A1" s="25" t="s">
        <v>7</v>
      </c>
      <c r="B1" s="26" t="s">
        <v>21</v>
      </c>
      <c r="C1" s="26" t="s">
        <v>22</v>
      </c>
      <c r="E1" s="16" t="s">
        <v>4</v>
      </c>
      <c r="F1" s="17" t="s">
        <v>11</v>
      </c>
      <c r="G1" s="58"/>
    </row>
    <row r="2" spans="1:7" ht="15" thickBot="1">
      <c r="A2" s="24"/>
      <c r="B2" s="27" t="s">
        <v>9</v>
      </c>
      <c r="C2" s="27" t="s">
        <v>10</v>
      </c>
      <c r="E2" s="18" t="s">
        <v>5</v>
      </c>
      <c r="F2" s="22" t="s">
        <v>50</v>
      </c>
      <c r="G2" s="59"/>
    </row>
    <row r="3" spans="1:7">
      <c r="A3" s="28" t="s">
        <v>38</v>
      </c>
      <c r="B3" s="37">
        <v>18.88</v>
      </c>
      <c r="C3" s="37">
        <v>9.57</v>
      </c>
      <c r="E3" s="18" t="s">
        <v>0</v>
      </c>
      <c r="F3" s="21" t="s">
        <v>15</v>
      </c>
      <c r="G3" s="59"/>
    </row>
    <row r="4" spans="1:7">
      <c r="A4" s="29">
        <v>43617</v>
      </c>
      <c r="B4" s="38">
        <v>17.77</v>
      </c>
      <c r="C4" s="38">
        <v>7.5</v>
      </c>
      <c r="E4" s="18" t="s">
        <v>3</v>
      </c>
      <c r="F4" s="21" t="s">
        <v>13</v>
      </c>
      <c r="G4" s="59"/>
    </row>
    <row r="5" spans="1:7">
      <c r="A5" s="28" t="s">
        <v>37</v>
      </c>
      <c r="B5" s="38">
        <v>18.88</v>
      </c>
      <c r="C5" s="38">
        <v>8</v>
      </c>
      <c r="E5" s="18" t="s">
        <v>1</v>
      </c>
      <c r="F5" s="22" t="s">
        <v>14</v>
      </c>
      <c r="G5" s="59"/>
    </row>
    <row r="6" spans="1:7" ht="15" thickBot="1">
      <c r="A6" s="29">
        <v>43638</v>
      </c>
      <c r="B6" s="38">
        <v>21.11</v>
      </c>
      <c r="C6" s="38">
        <v>6.5</v>
      </c>
      <c r="E6" s="19" t="s">
        <v>2</v>
      </c>
      <c r="F6" s="20"/>
      <c r="G6" s="60"/>
    </row>
    <row r="7" spans="1:7">
      <c r="A7" s="29">
        <v>43642</v>
      </c>
      <c r="B7" s="38">
        <v>22.77</v>
      </c>
      <c r="C7" s="38">
        <v>8.3000000000000007</v>
      </c>
    </row>
    <row r="8" spans="1:7">
      <c r="A8" s="29">
        <v>43657</v>
      </c>
      <c r="B8" s="38">
        <v>26.27</v>
      </c>
      <c r="C8" s="38">
        <v>7.73</v>
      </c>
    </row>
    <row r="9" spans="1:7">
      <c r="A9" s="29">
        <v>43659</v>
      </c>
      <c r="B9" s="38">
        <v>24.44</v>
      </c>
      <c r="C9" s="38">
        <v>6.47</v>
      </c>
    </row>
    <row r="10" spans="1:7">
      <c r="A10" s="29">
        <v>43661</v>
      </c>
      <c r="B10" s="38">
        <v>24.44</v>
      </c>
      <c r="C10" s="38">
        <v>5.5</v>
      </c>
    </row>
    <row r="11" spans="1:7">
      <c r="A11" s="29">
        <v>43662</v>
      </c>
      <c r="B11" s="38">
        <v>23.88</v>
      </c>
      <c r="C11" s="38">
        <v>5.5</v>
      </c>
    </row>
    <row r="12" spans="1:7">
      <c r="A12" s="29">
        <v>43670</v>
      </c>
      <c r="B12" s="38">
        <v>25</v>
      </c>
      <c r="C12" s="38">
        <v>5.5</v>
      </c>
    </row>
    <row r="13" spans="1:7">
      <c r="A13" s="29">
        <v>43671</v>
      </c>
      <c r="B13" s="38">
        <v>27</v>
      </c>
      <c r="C13" s="38">
        <v>7</v>
      </c>
    </row>
    <row r="14" spans="1:7">
      <c r="A14" s="29">
        <v>43684</v>
      </c>
      <c r="B14" s="38">
        <v>25</v>
      </c>
      <c r="C14" s="38">
        <v>8</v>
      </c>
    </row>
    <row r="15" spans="1:7">
      <c r="A15" s="29">
        <v>43687</v>
      </c>
      <c r="B15" s="38">
        <v>25</v>
      </c>
      <c r="C15" s="38">
        <v>7.5</v>
      </c>
    </row>
    <row r="16" spans="1:7">
      <c r="A16" s="29">
        <v>43691</v>
      </c>
      <c r="B16" s="38">
        <v>24.16</v>
      </c>
      <c r="C16" s="38">
        <v>5.18</v>
      </c>
    </row>
    <row r="17" spans="1:3">
      <c r="A17" s="29">
        <v>43708</v>
      </c>
      <c r="B17" s="38">
        <v>23.88</v>
      </c>
      <c r="C17" s="38">
        <v>6.5</v>
      </c>
    </row>
    <row r="18" spans="1:3">
      <c r="A18" s="29">
        <v>43746</v>
      </c>
      <c r="B18" s="38">
        <v>19.440000000000001</v>
      </c>
      <c r="C18" s="38">
        <v>8.6</v>
      </c>
    </row>
    <row r="19" spans="1:3">
      <c r="A19" s="29">
        <v>43760</v>
      </c>
      <c r="B19" s="38">
        <v>16.66</v>
      </c>
      <c r="C19" s="38">
        <v>7.02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C15F3-1CA9-4745-BBC0-75398105EC10}">
  <dimension ref="A1:AC97"/>
  <sheetViews>
    <sheetView zoomScale="55" zoomScaleNormal="55" workbookViewId="0">
      <selection activeCell="N44" sqref="N44"/>
    </sheetView>
  </sheetViews>
  <sheetFormatPr defaultRowHeight="14.4"/>
  <cols>
    <col min="2" max="2" width="3.33203125" customWidth="1"/>
    <col min="3" max="3" width="28.77734375" customWidth="1"/>
    <col min="4" max="4" width="21.21875" customWidth="1"/>
    <col min="5" max="5" width="18.77734375" customWidth="1"/>
    <col min="6" max="6" width="3.109375" customWidth="1"/>
    <col min="7" max="7" width="17.109375" bestFit="1" customWidth="1"/>
    <col min="8" max="8" width="18.33203125" customWidth="1"/>
    <col min="11" max="11" width="3.77734375" customWidth="1"/>
    <col min="12" max="12" width="13.33203125" customWidth="1"/>
    <col min="13" max="16" width="14.5546875" customWidth="1"/>
    <col min="17" max="17" width="14.109375" bestFit="1" customWidth="1"/>
    <col min="18" max="18" width="4.33203125" style="39" customWidth="1"/>
    <col min="19" max="19" width="6.77734375" style="39" customWidth="1"/>
    <col min="20" max="20" width="3.6640625" style="39" customWidth="1"/>
    <col min="21" max="21" width="25.77734375" style="39" customWidth="1"/>
    <col min="22" max="22" width="4" style="39" customWidth="1"/>
    <col min="23" max="23" width="6" style="39" customWidth="1"/>
    <col min="24" max="24" width="4.6640625" style="23" customWidth="1"/>
    <col min="25" max="25" width="22.77734375" bestFit="1" customWidth="1"/>
    <col min="26" max="26" width="22.33203125" bestFit="1" customWidth="1"/>
    <col min="27" max="27" width="8.88671875" bestFit="1" customWidth="1"/>
    <col min="28" max="28" width="3.44140625" customWidth="1"/>
    <col min="30" max="30" width="21.77734375" customWidth="1"/>
    <col min="31" max="31" width="3.21875" customWidth="1"/>
  </cols>
  <sheetData>
    <row r="1" spans="2:29" ht="15" thickBot="1">
      <c r="B1" s="15"/>
      <c r="C1" s="99" t="s">
        <v>44</v>
      </c>
      <c r="D1" s="15"/>
      <c r="E1" s="15"/>
    </row>
    <row r="2" spans="2:29" ht="15" thickBot="1">
      <c r="C2" s="16" t="s">
        <v>4</v>
      </c>
      <c r="D2" s="17" t="s">
        <v>11</v>
      </c>
      <c r="E2" s="58"/>
    </row>
    <row r="3" spans="2:29">
      <c r="C3" s="18" t="s">
        <v>5</v>
      </c>
      <c r="D3" s="22" t="s">
        <v>12</v>
      </c>
      <c r="E3" s="59"/>
      <c r="J3" s="30"/>
      <c r="K3" s="31"/>
      <c r="L3" s="31"/>
      <c r="M3" s="31"/>
      <c r="N3" s="31"/>
      <c r="O3" s="31"/>
      <c r="P3" s="31"/>
      <c r="Q3" s="31"/>
      <c r="R3" s="40"/>
      <c r="S3" s="40"/>
      <c r="T3" s="40"/>
      <c r="U3" s="40"/>
      <c r="V3" s="40"/>
      <c r="W3" s="40"/>
      <c r="X3" s="40"/>
      <c r="Y3" s="31"/>
      <c r="Z3" s="31"/>
      <c r="AA3" s="31"/>
      <c r="AB3" s="31"/>
      <c r="AC3" s="32"/>
    </row>
    <row r="4" spans="2:29">
      <c r="C4" s="18" t="s">
        <v>0</v>
      </c>
      <c r="D4" s="21" t="s">
        <v>15</v>
      </c>
      <c r="E4" s="59"/>
      <c r="J4" s="33"/>
      <c r="K4" s="61"/>
      <c r="L4" s="61"/>
      <c r="M4" s="61"/>
      <c r="N4" s="61"/>
      <c r="O4" s="61"/>
      <c r="P4" s="61"/>
      <c r="Q4" s="61"/>
      <c r="R4" s="23"/>
      <c r="S4" s="23"/>
      <c r="T4" s="23"/>
      <c r="U4" s="71" t="s">
        <v>36</v>
      </c>
      <c r="V4" s="23"/>
      <c r="W4" s="23"/>
      <c r="Y4" s="61"/>
      <c r="Z4" s="61"/>
      <c r="AA4" s="61"/>
      <c r="AB4" s="61"/>
      <c r="AC4" s="34"/>
    </row>
    <row r="5" spans="2:29">
      <c r="C5" s="18" t="s">
        <v>3</v>
      </c>
      <c r="D5" s="21" t="s">
        <v>13</v>
      </c>
      <c r="E5" s="59"/>
      <c r="J5" s="33"/>
      <c r="K5" s="61"/>
      <c r="L5" s="61"/>
      <c r="M5" s="61"/>
      <c r="N5" s="61"/>
      <c r="O5" s="61"/>
      <c r="P5" s="61"/>
      <c r="Q5" s="61"/>
      <c r="R5" s="23"/>
      <c r="S5" s="23"/>
      <c r="T5" s="23"/>
      <c r="U5" s="23"/>
      <c r="V5" s="23"/>
      <c r="W5" s="23"/>
      <c r="Y5" s="61"/>
      <c r="Z5" s="61"/>
      <c r="AA5" s="61"/>
      <c r="AB5" s="61"/>
      <c r="AC5" s="34"/>
    </row>
    <row r="6" spans="2:29">
      <c r="C6" s="18" t="s">
        <v>1</v>
      </c>
      <c r="D6" s="22" t="s">
        <v>14</v>
      </c>
      <c r="E6" s="59"/>
      <c r="J6" s="33"/>
      <c r="K6" s="61"/>
      <c r="L6" s="61"/>
      <c r="M6" s="61"/>
      <c r="N6" s="61"/>
      <c r="O6" s="61"/>
      <c r="P6" s="61"/>
      <c r="Q6" s="61"/>
      <c r="R6" s="23"/>
      <c r="S6" s="23"/>
      <c r="T6" s="23"/>
      <c r="U6" s="23"/>
      <c r="V6" s="23"/>
      <c r="W6" s="23"/>
      <c r="Y6" s="61"/>
      <c r="Z6" s="61"/>
      <c r="AA6" s="61"/>
      <c r="AB6" s="61"/>
      <c r="AC6" s="34"/>
    </row>
    <row r="7" spans="2:29" ht="15" thickBot="1">
      <c r="C7" s="19" t="s">
        <v>2</v>
      </c>
      <c r="D7" s="20"/>
      <c r="E7" s="60"/>
      <c r="J7" s="33"/>
      <c r="K7" s="61"/>
      <c r="L7" s="61"/>
      <c r="M7" s="61"/>
      <c r="N7" s="61"/>
      <c r="O7" s="61"/>
      <c r="P7" s="61"/>
      <c r="Q7" s="61"/>
      <c r="R7" s="23"/>
      <c r="S7" s="23"/>
      <c r="T7" s="23"/>
      <c r="U7" s="23"/>
      <c r="V7" s="23"/>
      <c r="W7" s="23"/>
      <c r="Y7" s="61"/>
      <c r="Z7" s="61"/>
      <c r="AA7" s="61"/>
      <c r="AB7" s="61"/>
      <c r="AC7" s="34"/>
    </row>
    <row r="8" spans="2:29">
      <c r="B8" s="1"/>
      <c r="J8" s="33"/>
      <c r="K8" s="61"/>
      <c r="L8" s="61"/>
      <c r="M8" s="61"/>
      <c r="N8" s="61"/>
      <c r="O8" s="61"/>
      <c r="P8" s="61"/>
      <c r="Q8" s="61"/>
      <c r="R8" s="23"/>
      <c r="S8" s="23"/>
      <c r="T8" s="23"/>
      <c r="U8" s="23"/>
      <c r="V8" s="23"/>
      <c r="W8" s="23"/>
      <c r="Y8" s="61"/>
      <c r="Z8" s="61"/>
      <c r="AA8" s="61"/>
      <c r="AB8" s="61"/>
      <c r="AC8" s="34"/>
    </row>
    <row r="9" spans="2:29">
      <c r="B9" s="1"/>
      <c r="J9" s="33"/>
      <c r="K9" s="61"/>
      <c r="L9" s="61"/>
      <c r="M9" s="61"/>
      <c r="N9" s="61"/>
      <c r="O9" s="61"/>
      <c r="P9" s="61"/>
      <c r="Q9" s="61"/>
      <c r="R9" s="23"/>
      <c r="S9" s="23"/>
      <c r="T9" s="23"/>
      <c r="U9" s="23"/>
      <c r="V9" s="23"/>
      <c r="W9" s="23"/>
      <c r="Y9" s="61"/>
      <c r="Z9" s="61"/>
      <c r="AA9" s="61"/>
      <c r="AB9" s="61"/>
      <c r="AC9" s="34"/>
    </row>
    <row r="10" spans="2:29">
      <c r="B10" s="1"/>
      <c r="J10" s="33"/>
      <c r="K10" s="61"/>
      <c r="L10" s="61"/>
      <c r="M10" s="61"/>
      <c r="N10" s="61"/>
      <c r="O10" s="61"/>
      <c r="P10" s="61"/>
      <c r="Q10" s="61"/>
      <c r="R10" s="23"/>
      <c r="S10" s="23"/>
      <c r="T10" s="23"/>
      <c r="U10" s="23"/>
      <c r="V10" s="23"/>
      <c r="W10" s="23"/>
      <c r="Y10" s="61"/>
      <c r="Z10" s="61"/>
      <c r="AA10" s="61"/>
      <c r="AB10" s="61"/>
      <c r="AC10" s="34"/>
    </row>
    <row r="11" spans="2:29" ht="15" thickBot="1">
      <c r="B11" s="3"/>
      <c r="C11" s="4"/>
      <c r="D11" s="4"/>
      <c r="E11" s="4"/>
      <c r="F11" s="5"/>
      <c r="J11" s="33"/>
      <c r="K11" s="72"/>
      <c r="L11" s="72"/>
      <c r="M11" s="73"/>
      <c r="N11" s="73"/>
      <c r="O11" s="73"/>
      <c r="P11" s="73"/>
      <c r="Q11" s="73"/>
      <c r="R11" s="73"/>
      <c r="S11" s="2"/>
      <c r="T11" s="23"/>
      <c r="U11" s="23"/>
      <c r="V11" s="23"/>
      <c r="W11" s="2"/>
      <c r="Y11" s="61"/>
      <c r="Z11" s="61"/>
      <c r="AA11" s="61"/>
      <c r="AB11" s="61"/>
      <c r="AC11" s="34"/>
    </row>
    <row r="12" spans="2:29">
      <c r="B12" s="3"/>
      <c r="C12" s="25" t="s">
        <v>7</v>
      </c>
      <c r="D12" s="26" t="s">
        <v>21</v>
      </c>
      <c r="E12" s="26" t="s">
        <v>22</v>
      </c>
      <c r="F12" s="3"/>
      <c r="G12" s="2"/>
      <c r="J12" s="33"/>
      <c r="K12" s="72"/>
      <c r="L12" s="51" t="s">
        <v>41</v>
      </c>
      <c r="M12" s="25" t="s">
        <v>23</v>
      </c>
      <c r="N12" s="51" t="s">
        <v>23</v>
      </c>
      <c r="O12" s="86" t="s">
        <v>20</v>
      </c>
      <c r="P12" s="25" t="s">
        <v>20</v>
      </c>
      <c r="Q12" s="51" t="s">
        <v>29</v>
      </c>
      <c r="R12" s="74"/>
      <c r="S12" s="52"/>
      <c r="T12" s="23"/>
      <c r="U12" s="23"/>
      <c r="V12" s="23"/>
      <c r="W12" s="52"/>
      <c r="Y12" s="61"/>
      <c r="Z12" s="61"/>
      <c r="AA12" s="61"/>
      <c r="AB12" s="61"/>
      <c r="AC12" s="34"/>
    </row>
    <row r="13" spans="2:29" ht="15" thickBot="1">
      <c r="B13" s="3"/>
      <c r="C13" s="24"/>
      <c r="D13" s="27" t="s">
        <v>9</v>
      </c>
      <c r="E13" s="27" t="s">
        <v>8</v>
      </c>
      <c r="F13" s="3"/>
      <c r="G13" s="23"/>
      <c r="J13" s="33"/>
      <c r="K13" s="72"/>
      <c r="L13" s="90"/>
      <c r="M13" s="24" t="s">
        <v>24</v>
      </c>
      <c r="N13" s="90" t="s">
        <v>26</v>
      </c>
      <c r="O13" s="87" t="s">
        <v>27</v>
      </c>
      <c r="P13" s="24" t="s">
        <v>28</v>
      </c>
      <c r="Q13" s="46"/>
      <c r="R13" s="75"/>
      <c r="S13" s="53"/>
      <c r="T13" s="23"/>
      <c r="U13" s="23"/>
      <c r="V13" s="23"/>
      <c r="W13" s="53"/>
      <c r="Y13" s="61"/>
      <c r="Z13" s="61"/>
      <c r="AA13" s="61"/>
      <c r="AB13" s="61"/>
      <c r="AC13" s="34"/>
    </row>
    <row r="14" spans="2:29">
      <c r="B14" s="3"/>
      <c r="C14" s="28" t="s">
        <v>38</v>
      </c>
      <c r="D14" s="37"/>
      <c r="E14" s="37"/>
      <c r="F14" s="3"/>
      <c r="G14" s="23"/>
      <c r="J14" s="33"/>
      <c r="K14" s="72"/>
      <c r="L14" s="93">
        <v>1</v>
      </c>
      <c r="M14" s="65" t="e">
        <f>D35</f>
        <v>#DIV/0!</v>
      </c>
      <c r="N14" s="91" t="e">
        <f>D14-M14</f>
        <v>#DIV/0!</v>
      </c>
      <c r="O14" s="88" t="e">
        <f>E35</f>
        <v>#DIV/0!</v>
      </c>
      <c r="P14" s="64" t="e">
        <f>E14-O14</f>
        <v>#DIV/0!</v>
      </c>
      <c r="Q14" s="80" t="e">
        <f>N14*P14</f>
        <v>#DIV/0!</v>
      </c>
      <c r="R14" s="76"/>
      <c r="S14" s="45"/>
      <c r="T14" s="23"/>
      <c r="U14" s="23"/>
      <c r="V14" s="23"/>
      <c r="W14" s="45"/>
      <c r="Y14" s="61"/>
      <c r="Z14" s="61"/>
      <c r="AA14" s="61"/>
      <c r="AB14" s="61"/>
      <c r="AC14" s="34"/>
    </row>
    <row r="15" spans="2:29">
      <c r="B15" s="3"/>
      <c r="C15" s="29">
        <v>43617</v>
      </c>
      <c r="D15" s="38"/>
      <c r="E15" s="38"/>
      <c r="F15" s="3"/>
      <c r="G15" s="23"/>
      <c r="J15" s="33"/>
      <c r="K15" s="72"/>
      <c r="L15" s="94">
        <v>2</v>
      </c>
      <c r="M15" s="66" t="e">
        <f>D35</f>
        <v>#DIV/0!</v>
      </c>
      <c r="N15" s="91" t="e">
        <f t="shared" ref="N15:N31" si="0">D15-M15</f>
        <v>#DIV/0!</v>
      </c>
      <c r="O15" s="88" t="e">
        <f>E35</f>
        <v>#DIV/0!</v>
      </c>
      <c r="P15" s="64" t="e">
        <f t="shared" ref="P15:P31" si="1">E15-O15</f>
        <v>#DIV/0!</v>
      </c>
      <c r="Q15" s="80" t="e">
        <f t="shared" ref="Q15:Q31" si="2">N15*P15</f>
        <v>#DIV/0!</v>
      </c>
      <c r="R15" s="76"/>
      <c r="S15" s="45"/>
      <c r="T15" s="23"/>
      <c r="U15" s="23"/>
      <c r="V15" s="23"/>
      <c r="W15" s="45"/>
      <c r="Y15" s="61"/>
      <c r="Z15" s="61"/>
      <c r="AA15" s="61"/>
      <c r="AB15" s="61"/>
      <c r="AC15" s="34"/>
    </row>
    <row r="16" spans="2:29">
      <c r="B16" s="3"/>
      <c r="C16" s="28" t="s">
        <v>37</v>
      </c>
      <c r="D16" s="38"/>
      <c r="E16" s="38"/>
      <c r="F16" s="3"/>
      <c r="G16" s="23"/>
      <c r="J16" s="33"/>
      <c r="K16" s="72"/>
      <c r="L16" s="93">
        <v>3</v>
      </c>
      <c r="M16" s="65" t="e">
        <f>D35</f>
        <v>#DIV/0!</v>
      </c>
      <c r="N16" s="91" t="e">
        <f t="shared" si="0"/>
        <v>#DIV/0!</v>
      </c>
      <c r="O16" s="88" t="e">
        <f>E35</f>
        <v>#DIV/0!</v>
      </c>
      <c r="P16" s="64" t="e">
        <f t="shared" si="1"/>
        <v>#DIV/0!</v>
      </c>
      <c r="Q16" s="80" t="e">
        <f t="shared" si="2"/>
        <v>#DIV/0!</v>
      </c>
      <c r="R16" s="76"/>
      <c r="S16" s="45"/>
      <c r="T16" s="23"/>
      <c r="U16" s="23"/>
      <c r="V16" s="23"/>
      <c r="W16" s="45"/>
      <c r="X16" s="45"/>
      <c r="Y16" s="61"/>
      <c r="Z16" s="61"/>
      <c r="AA16" s="23"/>
      <c r="AB16" s="23"/>
      <c r="AC16" s="42"/>
    </row>
    <row r="17" spans="1:29">
      <c r="B17" s="3"/>
      <c r="C17" s="29">
        <v>43638</v>
      </c>
      <c r="D17" s="38"/>
      <c r="E17" s="38"/>
      <c r="F17" s="3"/>
      <c r="G17" s="23"/>
      <c r="J17" s="33"/>
      <c r="K17" s="72"/>
      <c r="L17" s="94">
        <v>4</v>
      </c>
      <c r="M17" s="66" t="e">
        <f>D35</f>
        <v>#DIV/0!</v>
      </c>
      <c r="N17" s="91" t="e">
        <f t="shared" si="0"/>
        <v>#DIV/0!</v>
      </c>
      <c r="O17" s="88" t="e">
        <f>E35</f>
        <v>#DIV/0!</v>
      </c>
      <c r="P17" s="64" t="e">
        <f t="shared" si="1"/>
        <v>#DIV/0!</v>
      </c>
      <c r="Q17" s="80" t="e">
        <f t="shared" si="2"/>
        <v>#DIV/0!</v>
      </c>
      <c r="R17" s="76"/>
      <c r="S17" s="45"/>
      <c r="T17" s="23"/>
      <c r="U17" s="23"/>
      <c r="V17" s="23"/>
      <c r="W17" s="45"/>
      <c r="X17" s="45"/>
      <c r="Y17" s="61"/>
      <c r="Z17" s="61"/>
      <c r="AA17" s="23"/>
      <c r="AB17" s="23"/>
      <c r="AC17" s="42"/>
    </row>
    <row r="18" spans="1:29">
      <c r="B18" s="3"/>
      <c r="C18" s="29">
        <v>43642</v>
      </c>
      <c r="D18" s="38"/>
      <c r="E18" s="38"/>
      <c r="F18" s="3"/>
      <c r="G18" s="23"/>
      <c r="J18" s="33"/>
      <c r="K18" s="72"/>
      <c r="L18" s="93">
        <v>5</v>
      </c>
      <c r="M18" s="66" t="e">
        <f>D35</f>
        <v>#DIV/0!</v>
      </c>
      <c r="N18" s="91" t="e">
        <f t="shared" si="0"/>
        <v>#DIV/0!</v>
      </c>
      <c r="O18" s="88" t="e">
        <f>E35</f>
        <v>#DIV/0!</v>
      </c>
      <c r="P18" s="64" t="e">
        <f t="shared" si="1"/>
        <v>#DIV/0!</v>
      </c>
      <c r="Q18" s="80" t="e">
        <f t="shared" si="2"/>
        <v>#DIV/0!</v>
      </c>
      <c r="R18" s="76"/>
      <c r="S18" s="45"/>
      <c r="T18" s="23"/>
      <c r="U18" s="23"/>
      <c r="V18" s="23"/>
      <c r="W18" s="45"/>
      <c r="X18" s="45"/>
      <c r="Y18" s="61"/>
      <c r="Z18" s="61"/>
      <c r="AA18" s="23"/>
      <c r="AB18" s="23"/>
      <c r="AC18" s="42"/>
    </row>
    <row r="19" spans="1:29">
      <c r="B19" s="3"/>
      <c r="C19" s="29">
        <v>43657</v>
      </c>
      <c r="D19" s="38"/>
      <c r="E19" s="38"/>
      <c r="F19" s="3"/>
      <c r="G19" s="23"/>
      <c r="J19" s="33"/>
      <c r="K19" s="72"/>
      <c r="L19" s="94">
        <v>6</v>
      </c>
      <c r="M19" s="66" t="e">
        <f>D35</f>
        <v>#DIV/0!</v>
      </c>
      <c r="N19" s="91" t="e">
        <f t="shared" si="0"/>
        <v>#DIV/0!</v>
      </c>
      <c r="O19" s="88" t="e">
        <f>E35</f>
        <v>#DIV/0!</v>
      </c>
      <c r="P19" s="64" t="e">
        <f t="shared" si="1"/>
        <v>#DIV/0!</v>
      </c>
      <c r="Q19" s="80" t="e">
        <f t="shared" si="2"/>
        <v>#DIV/0!</v>
      </c>
      <c r="R19" s="76"/>
      <c r="S19" s="45"/>
      <c r="T19" s="23"/>
      <c r="U19" s="23"/>
      <c r="V19" s="23"/>
      <c r="W19" s="45"/>
      <c r="X19" s="45"/>
      <c r="Y19" s="61"/>
      <c r="Z19" s="61"/>
      <c r="AA19" s="23"/>
      <c r="AB19" s="23"/>
      <c r="AC19" s="42"/>
    </row>
    <row r="20" spans="1:29">
      <c r="B20" s="3"/>
      <c r="C20" s="29">
        <v>43659</v>
      </c>
      <c r="D20" s="38"/>
      <c r="E20" s="38"/>
      <c r="F20" s="3"/>
      <c r="G20" s="23"/>
      <c r="J20" s="33"/>
      <c r="K20" s="72"/>
      <c r="L20" s="93">
        <v>7</v>
      </c>
      <c r="M20" s="66" t="e">
        <f>D35</f>
        <v>#DIV/0!</v>
      </c>
      <c r="N20" s="91" t="e">
        <f t="shared" si="0"/>
        <v>#DIV/0!</v>
      </c>
      <c r="O20" s="88" t="e">
        <f>E35</f>
        <v>#DIV/0!</v>
      </c>
      <c r="P20" s="64" t="e">
        <f t="shared" si="1"/>
        <v>#DIV/0!</v>
      </c>
      <c r="Q20" s="80" t="e">
        <f t="shared" si="2"/>
        <v>#DIV/0!</v>
      </c>
      <c r="R20" s="76"/>
      <c r="S20" s="45"/>
      <c r="T20" s="23"/>
      <c r="U20" s="23"/>
      <c r="V20" s="23"/>
      <c r="W20" s="45"/>
      <c r="X20" s="45"/>
      <c r="Y20" s="61"/>
      <c r="Z20" s="61"/>
      <c r="AA20" s="23"/>
      <c r="AB20" s="23"/>
      <c r="AC20" s="42"/>
    </row>
    <row r="21" spans="1:29">
      <c r="A21" s="85" t="s">
        <v>40</v>
      </c>
      <c r="B21" s="3"/>
      <c r="C21" s="29">
        <v>43661</v>
      </c>
      <c r="D21" s="38"/>
      <c r="E21" s="38"/>
      <c r="F21" s="3"/>
      <c r="G21" s="23"/>
      <c r="J21" s="33"/>
      <c r="K21" s="72"/>
      <c r="L21" s="94">
        <v>8</v>
      </c>
      <c r="M21" s="66" t="e">
        <f>D35</f>
        <v>#DIV/0!</v>
      </c>
      <c r="N21" s="91" t="e">
        <f t="shared" si="0"/>
        <v>#DIV/0!</v>
      </c>
      <c r="O21" s="88" t="e">
        <f>E35</f>
        <v>#DIV/0!</v>
      </c>
      <c r="P21" s="64" t="e">
        <f t="shared" si="1"/>
        <v>#DIV/0!</v>
      </c>
      <c r="Q21" s="80" t="e">
        <f t="shared" si="2"/>
        <v>#DIV/0!</v>
      </c>
      <c r="R21" s="76"/>
      <c r="S21" s="45"/>
      <c r="T21" s="23"/>
      <c r="U21" s="23"/>
      <c r="V21" s="23"/>
      <c r="W21" s="45"/>
      <c r="X21" s="45"/>
      <c r="Y21" s="61"/>
      <c r="Z21" s="61"/>
      <c r="AA21" s="23"/>
      <c r="AB21" s="23"/>
      <c r="AC21" s="42"/>
    </row>
    <row r="22" spans="1:29">
      <c r="A22" s="85" t="s">
        <v>40</v>
      </c>
      <c r="B22" s="3"/>
      <c r="C22" s="29">
        <v>43662</v>
      </c>
      <c r="D22" s="38"/>
      <c r="E22" s="38"/>
      <c r="F22" s="3"/>
      <c r="G22" s="23"/>
      <c r="J22" s="33"/>
      <c r="K22" s="72"/>
      <c r="L22" s="93">
        <v>9</v>
      </c>
      <c r="M22" s="66" t="e">
        <f>D35</f>
        <v>#DIV/0!</v>
      </c>
      <c r="N22" s="91" t="e">
        <f t="shared" si="0"/>
        <v>#DIV/0!</v>
      </c>
      <c r="O22" s="88" t="e">
        <f>E35</f>
        <v>#DIV/0!</v>
      </c>
      <c r="P22" s="64" t="e">
        <f t="shared" si="1"/>
        <v>#DIV/0!</v>
      </c>
      <c r="Q22" s="80" t="e">
        <f t="shared" si="2"/>
        <v>#DIV/0!</v>
      </c>
      <c r="R22" s="76"/>
      <c r="S22" s="45"/>
      <c r="T22" s="23"/>
      <c r="U22" s="23"/>
      <c r="V22" s="23"/>
      <c r="W22" s="45"/>
      <c r="X22" s="45"/>
      <c r="Y22" s="61"/>
      <c r="Z22" s="61"/>
      <c r="AA22" s="23"/>
      <c r="AB22" s="23"/>
      <c r="AC22" s="42"/>
    </row>
    <row r="23" spans="1:29">
      <c r="B23" s="3"/>
      <c r="C23" s="29">
        <v>43670</v>
      </c>
      <c r="D23" s="38"/>
      <c r="E23" s="38"/>
      <c r="F23" s="3"/>
      <c r="G23" s="23"/>
      <c r="J23" s="33"/>
      <c r="K23" s="72"/>
      <c r="L23" s="94">
        <v>10</v>
      </c>
      <c r="M23" s="66" t="e">
        <f>D35</f>
        <v>#DIV/0!</v>
      </c>
      <c r="N23" s="91" t="e">
        <f t="shared" si="0"/>
        <v>#DIV/0!</v>
      </c>
      <c r="O23" s="88" t="e">
        <f>E35</f>
        <v>#DIV/0!</v>
      </c>
      <c r="P23" s="64" t="e">
        <f t="shared" si="1"/>
        <v>#DIV/0!</v>
      </c>
      <c r="Q23" s="80" t="e">
        <f t="shared" si="2"/>
        <v>#DIV/0!</v>
      </c>
      <c r="R23" s="76"/>
      <c r="S23" s="45"/>
      <c r="T23" s="23"/>
      <c r="U23" s="23"/>
      <c r="V23" s="23"/>
      <c r="W23" s="45"/>
      <c r="X23" s="45"/>
      <c r="Y23" s="61"/>
      <c r="Z23" s="61"/>
      <c r="AA23" s="23"/>
      <c r="AB23" s="23"/>
      <c r="AC23" s="42"/>
    </row>
    <row r="24" spans="1:29">
      <c r="B24" s="3"/>
      <c r="C24" s="29">
        <v>43671</v>
      </c>
      <c r="D24" s="38"/>
      <c r="E24" s="38"/>
      <c r="F24" s="3"/>
      <c r="G24" s="23"/>
      <c r="J24" s="33"/>
      <c r="K24" s="72"/>
      <c r="L24" s="93">
        <v>11</v>
      </c>
      <c r="M24" s="66" t="e">
        <f>D35</f>
        <v>#DIV/0!</v>
      </c>
      <c r="N24" s="91" t="e">
        <f t="shared" si="0"/>
        <v>#DIV/0!</v>
      </c>
      <c r="O24" s="88" t="e">
        <f>E35</f>
        <v>#DIV/0!</v>
      </c>
      <c r="P24" s="64" t="e">
        <f t="shared" si="1"/>
        <v>#DIV/0!</v>
      </c>
      <c r="Q24" s="80" t="e">
        <f t="shared" si="2"/>
        <v>#DIV/0!</v>
      </c>
      <c r="R24" s="76"/>
      <c r="S24" s="45"/>
      <c r="T24" s="45"/>
      <c r="U24" s="45"/>
      <c r="V24" s="45"/>
      <c r="W24" s="45"/>
      <c r="X24" s="45"/>
      <c r="Y24" s="61"/>
      <c r="Z24" s="61"/>
      <c r="AA24" s="23"/>
      <c r="AB24" s="23"/>
      <c r="AC24" s="42"/>
    </row>
    <row r="25" spans="1:29">
      <c r="B25" s="3"/>
      <c r="C25" s="29">
        <v>43684</v>
      </c>
      <c r="D25" s="38"/>
      <c r="E25" s="38"/>
      <c r="F25" s="3"/>
      <c r="G25" s="23"/>
      <c r="J25" s="33"/>
      <c r="K25" s="72"/>
      <c r="L25" s="94">
        <v>12</v>
      </c>
      <c r="M25" s="66" t="e">
        <f>D35</f>
        <v>#DIV/0!</v>
      </c>
      <c r="N25" s="91" t="e">
        <f t="shared" si="0"/>
        <v>#DIV/0!</v>
      </c>
      <c r="O25" s="88" t="e">
        <f>E35</f>
        <v>#DIV/0!</v>
      </c>
      <c r="P25" s="64" t="e">
        <f t="shared" si="1"/>
        <v>#DIV/0!</v>
      </c>
      <c r="Q25" s="80" t="e">
        <f t="shared" si="2"/>
        <v>#DIV/0!</v>
      </c>
      <c r="R25" s="76"/>
      <c r="S25" s="45"/>
      <c r="T25" s="45"/>
      <c r="U25" s="45"/>
      <c r="V25" s="45"/>
      <c r="W25" s="45"/>
      <c r="X25" s="45"/>
      <c r="Y25" s="61"/>
      <c r="Z25" s="61"/>
      <c r="AA25" s="23"/>
      <c r="AB25" s="23"/>
      <c r="AC25" s="42"/>
    </row>
    <row r="26" spans="1:29">
      <c r="B26" s="3"/>
      <c r="C26" s="29">
        <v>43687</v>
      </c>
      <c r="D26" s="38"/>
      <c r="E26" s="38"/>
      <c r="F26" s="3"/>
      <c r="G26" s="23"/>
      <c r="J26" s="33"/>
      <c r="K26" s="72"/>
      <c r="L26" s="93">
        <v>13</v>
      </c>
      <c r="M26" s="66" t="e">
        <f>D35</f>
        <v>#DIV/0!</v>
      </c>
      <c r="N26" s="91" t="e">
        <f t="shared" si="0"/>
        <v>#DIV/0!</v>
      </c>
      <c r="O26" s="88" t="e">
        <f>E35</f>
        <v>#DIV/0!</v>
      </c>
      <c r="P26" s="64" t="e">
        <f t="shared" si="1"/>
        <v>#DIV/0!</v>
      </c>
      <c r="Q26" s="80" t="e">
        <f t="shared" si="2"/>
        <v>#DIV/0!</v>
      </c>
      <c r="R26" s="76"/>
      <c r="S26" s="45"/>
      <c r="T26" s="45"/>
      <c r="U26" s="45"/>
      <c r="V26" s="45"/>
      <c r="W26" s="45"/>
      <c r="X26" s="45"/>
      <c r="Y26" s="61"/>
      <c r="Z26" s="61"/>
      <c r="AA26" s="23"/>
      <c r="AB26" s="23"/>
      <c r="AC26" s="42"/>
    </row>
    <row r="27" spans="1:29">
      <c r="B27" s="3"/>
      <c r="C27" s="29">
        <v>43691</v>
      </c>
      <c r="D27" s="38"/>
      <c r="E27" s="38"/>
      <c r="F27" s="3"/>
      <c r="G27" s="23"/>
      <c r="J27" s="33"/>
      <c r="K27" s="72"/>
      <c r="L27" s="94">
        <v>14</v>
      </c>
      <c r="M27" s="66" t="e">
        <f>D35</f>
        <v>#DIV/0!</v>
      </c>
      <c r="N27" s="91" t="e">
        <f t="shared" si="0"/>
        <v>#DIV/0!</v>
      </c>
      <c r="O27" s="88" t="e">
        <f>E35</f>
        <v>#DIV/0!</v>
      </c>
      <c r="P27" s="64" t="e">
        <f t="shared" si="1"/>
        <v>#DIV/0!</v>
      </c>
      <c r="Q27" s="80" t="e">
        <f t="shared" si="2"/>
        <v>#DIV/0!</v>
      </c>
      <c r="R27" s="76"/>
      <c r="S27" s="45"/>
      <c r="T27" s="45"/>
      <c r="U27" s="45"/>
      <c r="V27" s="45"/>
      <c r="W27" s="45"/>
      <c r="X27" s="45"/>
      <c r="Y27" s="61"/>
      <c r="Z27" s="61"/>
      <c r="AA27" s="23"/>
      <c r="AB27" s="23"/>
      <c r="AC27" s="42"/>
    </row>
    <row r="28" spans="1:29">
      <c r="B28" s="3"/>
      <c r="C28" s="29">
        <v>43708</v>
      </c>
      <c r="D28" s="38"/>
      <c r="E28" s="38"/>
      <c r="F28" s="3"/>
      <c r="G28" s="23"/>
      <c r="J28" s="33"/>
      <c r="K28" s="72"/>
      <c r="L28" s="93">
        <v>15</v>
      </c>
      <c r="M28" s="66" t="e">
        <f>D35</f>
        <v>#DIV/0!</v>
      </c>
      <c r="N28" s="91" t="e">
        <f t="shared" si="0"/>
        <v>#DIV/0!</v>
      </c>
      <c r="O28" s="88" t="e">
        <f>E35</f>
        <v>#DIV/0!</v>
      </c>
      <c r="P28" s="64" t="e">
        <f t="shared" si="1"/>
        <v>#DIV/0!</v>
      </c>
      <c r="Q28" s="80" t="e">
        <f t="shared" si="2"/>
        <v>#DIV/0!</v>
      </c>
      <c r="R28" s="76"/>
      <c r="S28" s="45"/>
      <c r="T28" s="45"/>
      <c r="U28" s="45"/>
      <c r="V28" s="45"/>
      <c r="W28" s="45"/>
      <c r="X28" s="45"/>
      <c r="Y28" s="61"/>
      <c r="Z28" s="61"/>
      <c r="AA28" s="23"/>
      <c r="AB28" s="23"/>
      <c r="AC28" s="42"/>
    </row>
    <row r="29" spans="1:29">
      <c r="B29" s="3"/>
      <c r="C29" s="29">
        <v>43715</v>
      </c>
      <c r="D29" s="38"/>
      <c r="E29" s="38"/>
      <c r="F29" s="3"/>
      <c r="G29" s="23"/>
      <c r="J29" s="33"/>
      <c r="K29" s="72"/>
      <c r="L29" s="94">
        <v>16</v>
      </c>
      <c r="M29" s="66" t="e">
        <f>D35</f>
        <v>#DIV/0!</v>
      </c>
      <c r="N29" s="91" t="e">
        <f t="shared" si="0"/>
        <v>#DIV/0!</v>
      </c>
      <c r="O29" s="88" t="e">
        <f>E35</f>
        <v>#DIV/0!</v>
      </c>
      <c r="P29" s="64" t="e">
        <f t="shared" si="1"/>
        <v>#DIV/0!</v>
      </c>
      <c r="Q29" s="80" t="e">
        <f t="shared" si="2"/>
        <v>#DIV/0!</v>
      </c>
      <c r="R29" s="76"/>
      <c r="S29" s="45"/>
      <c r="T29" s="45"/>
      <c r="U29" s="45"/>
      <c r="V29" s="45"/>
      <c r="W29" s="45"/>
      <c r="X29" s="45"/>
      <c r="Y29" s="61"/>
      <c r="Z29" s="61"/>
      <c r="AA29" s="23"/>
      <c r="AB29" s="23"/>
      <c r="AC29" s="42"/>
    </row>
    <row r="30" spans="1:29">
      <c r="B30" s="3"/>
      <c r="C30" s="29">
        <v>43746</v>
      </c>
      <c r="D30" s="38"/>
      <c r="E30" s="38"/>
      <c r="F30" s="3"/>
      <c r="G30" s="23"/>
      <c r="J30" s="33"/>
      <c r="K30" s="72"/>
      <c r="L30" s="93">
        <v>17</v>
      </c>
      <c r="M30" s="66" t="e">
        <f>D35</f>
        <v>#DIV/0!</v>
      </c>
      <c r="N30" s="91" t="e">
        <f t="shared" si="0"/>
        <v>#DIV/0!</v>
      </c>
      <c r="O30" s="88" t="e">
        <f>E35</f>
        <v>#DIV/0!</v>
      </c>
      <c r="P30" s="64" t="e">
        <f t="shared" si="1"/>
        <v>#DIV/0!</v>
      </c>
      <c r="Q30" s="80" t="e">
        <f t="shared" si="2"/>
        <v>#DIV/0!</v>
      </c>
      <c r="R30" s="76"/>
      <c r="S30" s="45"/>
      <c r="T30" s="45"/>
      <c r="U30" s="45"/>
      <c r="V30" s="45"/>
      <c r="W30" s="45"/>
      <c r="X30" s="45"/>
      <c r="Y30" s="61"/>
      <c r="Z30" s="61"/>
      <c r="AA30" s="23"/>
      <c r="AB30" s="23"/>
      <c r="AC30" s="42"/>
    </row>
    <row r="31" spans="1:29" ht="15" thickBot="1">
      <c r="B31" s="3"/>
      <c r="C31" s="29">
        <v>43760</v>
      </c>
      <c r="D31" s="38"/>
      <c r="E31" s="38"/>
      <c r="F31" s="3"/>
      <c r="G31" s="23"/>
      <c r="J31" s="33"/>
      <c r="K31" s="72"/>
      <c r="L31" s="95">
        <v>18</v>
      </c>
      <c r="M31" s="67" t="e">
        <f>D35</f>
        <v>#DIV/0!</v>
      </c>
      <c r="N31" s="92" t="e">
        <f t="shared" si="0"/>
        <v>#DIV/0!</v>
      </c>
      <c r="O31" s="89" t="e">
        <f>E35</f>
        <v>#DIV/0!</v>
      </c>
      <c r="P31" s="69" t="e">
        <f t="shared" si="1"/>
        <v>#DIV/0!</v>
      </c>
      <c r="Q31" s="81" t="e">
        <f t="shared" si="2"/>
        <v>#DIV/0!</v>
      </c>
      <c r="R31" s="76"/>
      <c r="S31" s="45"/>
      <c r="T31" s="45"/>
      <c r="U31" s="45"/>
      <c r="V31" s="45"/>
      <c r="W31" s="45"/>
      <c r="X31" s="45"/>
      <c r="Y31" s="61"/>
      <c r="Z31" s="61"/>
      <c r="AA31" s="23"/>
      <c r="AB31" s="23"/>
      <c r="AC31" s="42"/>
    </row>
    <row r="32" spans="1:29">
      <c r="B32" s="3"/>
      <c r="C32" s="3"/>
      <c r="D32" s="3"/>
      <c r="E32" s="3"/>
      <c r="F32" s="3"/>
      <c r="J32" s="33"/>
      <c r="K32" s="72"/>
      <c r="L32" s="72"/>
      <c r="M32" s="72"/>
      <c r="N32" s="72"/>
      <c r="O32" s="72"/>
      <c r="P32" s="72"/>
      <c r="Q32" s="72"/>
      <c r="R32" s="72"/>
      <c r="S32" s="23"/>
      <c r="T32" s="23"/>
      <c r="U32" s="23"/>
      <c r="V32" s="23"/>
      <c r="W32" s="23"/>
      <c r="Y32" s="61"/>
      <c r="Z32" s="61"/>
      <c r="AA32" s="23"/>
      <c r="AB32" s="23"/>
      <c r="AC32" s="42"/>
    </row>
    <row r="33" spans="2:29" s="39" customFormat="1">
      <c r="J33" s="41"/>
      <c r="K33" s="23"/>
      <c r="L33" s="23"/>
      <c r="M33" s="23"/>
      <c r="N33" s="23"/>
      <c r="O33" s="23"/>
      <c r="P33" s="23"/>
      <c r="Q33" s="23"/>
      <c r="R33" s="23"/>
      <c r="S33" s="23"/>
      <c r="T33" s="23"/>
      <c r="U33" s="23"/>
      <c r="V33" s="23"/>
      <c r="W33" s="23"/>
      <c r="X33" s="23"/>
      <c r="Y33" s="23"/>
      <c r="Z33" s="23"/>
      <c r="AA33" s="23"/>
      <c r="AB33" s="23"/>
      <c r="AC33" s="42"/>
    </row>
    <row r="34" spans="2:29">
      <c r="B34" s="83"/>
      <c r="C34" s="83"/>
      <c r="D34" s="100" t="s">
        <v>47</v>
      </c>
      <c r="E34" s="83"/>
      <c r="F34" s="83"/>
      <c r="J34" s="33"/>
      <c r="K34" s="61"/>
      <c r="L34" s="61"/>
      <c r="M34" s="61"/>
      <c r="N34" s="61"/>
      <c r="O34" s="61"/>
      <c r="P34" s="61"/>
      <c r="Q34" s="61"/>
      <c r="R34" s="23"/>
      <c r="S34" s="23"/>
      <c r="T34" s="2"/>
      <c r="U34" s="2"/>
      <c r="V34" s="2"/>
      <c r="W34" s="23"/>
      <c r="Y34" s="61"/>
      <c r="Z34" s="61"/>
      <c r="AA34" s="23"/>
      <c r="AB34" s="23"/>
      <c r="AC34" s="42"/>
    </row>
    <row r="35" spans="2:29" ht="15" thickBot="1">
      <c r="B35" s="83"/>
      <c r="C35" s="78" t="s">
        <v>17</v>
      </c>
      <c r="D35" s="79" t="e">
        <f>AVERAGE(D14:D31)</f>
        <v>#DIV/0!</v>
      </c>
      <c r="E35" s="79" t="e">
        <f t="shared" ref="E35" si="3">AVERAGE(E14:E31)</f>
        <v>#DIV/0!</v>
      </c>
      <c r="F35" s="84"/>
      <c r="J35" s="33"/>
      <c r="K35" s="61"/>
      <c r="L35" s="61"/>
      <c r="M35" s="61"/>
      <c r="N35" s="61"/>
      <c r="O35" s="61"/>
      <c r="P35" s="61"/>
      <c r="Q35" s="61"/>
      <c r="R35" s="23"/>
      <c r="S35" s="23"/>
      <c r="T35" s="74"/>
      <c r="U35" s="74"/>
      <c r="V35" s="74"/>
      <c r="W35" s="23"/>
      <c r="X35" s="73"/>
      <c r="Y35" s="73"/>
      <c r="Z35" s="73"/>
      <c r="AA35" s="73"/>
      <c r="AB35" s="77"/>
      <c r="AC35" s="42"/>
    </row>
    <row r="36" spans="2:29" ht="16.2" thickBot="1">
      <c r="B36" s="83"/>
      <c r="C36" s="78" t="s">
        <v>18</v>
      </c>
      <c r="D36" s="79" t="e">
        <f>STDEV(D14:D31)</f>
        <v>#DIV/0!</v>
      </c>
      <c r="E36" s="79" t="e">
        <f t="shared" ref="E36" si="4">STDEV(E14:E31)</f>
        <v>#DIV/0!</v>
      </c>
      <c r="F36" s="84"/>
      <c r="J36" s="33"/>
      <c r="K36" s="61"/>
      <c r="L36" s="61"/>
      <c r="M36" s="61"/>
      <c r="N36" s="61"/>
      <c r="O36" s="61"/>
      <c r="P36" s="61"/>
      <c r="Q36" s="61"/>
      <c r="R36" s="23"/>
      <c r="S36" s="23"/>
      <c r="T36" s="75"/>
      <c r="U36" s="54" t="s">
        <v>30</v>
      </c>
      <c r="V36" s="75"/>
      <c r="W36" s="23"/>
      <c r="X36" s="74"/>
      <c r="Y36" s="51" t="s">
        <v>19</v>
      </c>
      <c r="Z36" s="51" t="s">
        <v>20</v>
      </c>
      <c r="AA36" s="51" t="s">
        <v>32</v>
      </c>
      <c r="AB36" s="72"/>
      <c r="AC36" s="42"/>
    </row>
    <row r="37" spans="2:29" ht="16.2" thickBot="1">
      <c r="B37" s="83"/>
      <c r="C37" s="83"/>
      <c r="D37" s="83"/>
      <c r="E37" s="83"/>
      <c r="F37" s="84"/>
      <c r="G37" s="45"/>
      <c r="J37" s="33"/>
      <c r="K37" s="61"/>
      <c r="L37" s="61"/>
      <c r="M37" s="61"/>
      <c r="N37" s="61"/>
      <c r="O37" s="61"/>
      <c r="P37" s="61"/>
      <c r="Q37" s="61"/>
      <c r="R37" s="23"/>
      <c r="S37" s="23"/>
      <c r="T37" s="76"/>
      <c r="U37" s="47" t="e">
        <f>SUM(Q14:Q31)</f>
        <v>#DIV/0!</v>
      </c>
      <c r="V37" s="76"/>
      <c r="W37" s="23"/>
      <c r="X37" s="75"/>
      <c r="Y37" s="46" t="s">
        <v>25</v>
      </c>
      <c r="Z37" s="46" t="s">
        <v>31</v>
      </c>
      <c r="AA37" s="46"/>
      <c r="AB37" s="72"/>
      <c r="AC37" s="34"/>
    </row>
    <row r="38" spans="2:29">
      <c r="F38" s="23"/>
      <c r="G38" s="23"/>
      <c r="J38" s="33"/>
      <c r="K38" s="61"/>
      <c r="L38" s="61"/>
      <c r="M38" s="61"/>
      <c r="N38" s="61"/>
      <c r="O38" s="61"/>
      <c r="P38" s="61"/>
      <c r="Q38" s="61"/>
      <c r="R38" s="23"/>
      <c r="S38" s="23"/>
      <c r="T38" s="76"/>
      <c r="U38" s="76"/>
      <c r="V38" s="76"/>
      <c r="W38" s="23"/>
      <c r="X38" s="76"/>
      <c r="Y38" s="50" t="e">
        <f>D36</f>
        <v>#DIV/0!</v>
      </c>
      <c r="Z38" s="49" t="e">
        <f>E36</f>
        <v>#DIV/0!</v>
      </c>
      <c r="AA38" s="47" t="e">
        <f>Y38*Z38</f>
        <v>#DIV/0!</v>
      </c>
      <c r="AB38" s="72"/>
      <c r="AC38" s="34"/>
    </row>
    <row r="39" spans="2:29">
      <c r="C39" t="s">
        <v>16</v>
      </c>
      <c r="F39" s="23"/>
      <c r="G39" s="23"/>
      <c r="J39" s="33"/>
      <c r="K39" s="61"/>
      <c r="L39" s="61"/>
      <c r="M39" s="61"/>
      <c r="N39" s="61"/>
      <c r="O39" s="61"/>
      <c r="P39" s="61"/>
      <c r="Q39" s="61"/>
      <c r="R39" s="23"/>
      <c r="S39" s="23"/>
      <c r="T39" s="45"/>
      <c r="U39" s="45"/>
      <c r="V39" s="45"/>
      <c r="W39" s="23"/>
      <c r="X39" s="76"/>
      <c r="Y39" s="72"/>
      <c r="Z39" s="72"/>
      <c r="AA39" s="72"/>
      <c r="AB39" s="72"/>
      <c r="AC39" s="34"/>
    </row>
    <row r="40" spans="2:29" ht="15" thickBot="1">
      <c r="I40" s="39"/>
      <c r="J40" s="41"/>
      <c r="K40" s="61"/>
      <c r="L40" s="61"/>
      <c r="M40" s="61"/>
      <c r="N40" s="61"/>
      <c r="O40" s="61"/>
      <c r="P40" s="61"/>
      <c r="Q40" s="61"/>
      <c r="R40" s="23"/>
      <c r="S40" s="23"/>
      <c r="T40" s="45"/>
      <c r="U40" s="45"/>
      <c r="V40" s="45"/>
      <c r="W40" s="23"/>
      <c r="Y40" s="61"/>
      <c r="Z40" s="61"/>
      <c r="AA40" s="61"/>
      <c r="AB40" s="61"/>
      <c r="AC40" s="34"/>
    </row>
    <row r="41" spans="2:29" ht="15" thickBot="1">
      <c r="B41" s="23"/>
      <c r="C41" s="6"/>
      <c r="D41" s="7"/>
      <c r="E41" s="7"/>
      <c r="F41" s="7"/>
      <c r="G41" s="7"/>
      <c r="H41" s="8"/>
      <c r="I41" s="23"/>
      <c r="J41" s="41"/>
      <c r="K41" s="61"/>
      <c r="L41" s="61"/>
      <c r="M41" s="61"/>
      <c r="N41" s="61"/>
      <c r="O41" s="61"/>
      <c r="P41" s="61"/>
      <c r="Q41" s="61"/>
      <c r="R41" s="23"/>
      <c r="S41" s="23"/>
      <c r="T41" s="76"/>
      <c r="U41" s="76"/>
      <c r="V41" s="72"/>
      <c r="W41" s="23"/>
      <c r="Y41" s="61"/>
      <c r="Z41" s="61"/>
      <c r="AA41" s="61"/>
      <c r="AB41" s="61"/>
      <c r="AC41" s="34"/>
    </row>
    <row r="42" spans="2:29" ht="15" thickBot="1">
      <c r="B42" s="23"/>
      <c r="C42" s="9"/>
      <c r="D42" s="10" t="s">
        <v>6</v>
      </c>
      <c r="F42" s="10"/>
      <c r="H42" s="11"/>
      <c r="I42" s="23"/>
      <c r="J42" s="41"/>
      <c r="K42" s="61"/>
      <c r="L42" s="61"/>
      <c r="M42" s="61"/>
      <c r="N42" s="61"/>
      <c r="O42" s="61"/>
      <c r="P42" s="61"/>
      <c r="Q42" s="61"/>
      <c r="R42" s="23"/>
      <c r="S42" s="23"/>
      <c r="T42" s="76"/>
      <c r="U42" s="62" t="s">
        <v>39</v>
      </c>
      <c r="V42" s="72"/>
      <c r="W42" s="23"/>
      <c r="Y42" s="61"/>
      <c r="Z42" s="61"/>
      <c r="AA42" s="61"/>
      <c r="AB42" s="61"/>
      <c r="AC42" s="34"/>
    </row>
    <row r="43" spans="2:29">
      <c r="B43" s="23"/>
      <c r="C43" s="9"/>
      <c r="D43" s="10"/>
      <c r="E43" s="10"/>
      <c r="F43" s="10"/>
      <c r="G43" s="10"/>
      <c r="H43" s="11"/>
      <c r="I43" s="23"/>
      <c r="J43" s="41"/>
      <c r="K43" s="61"/>
      <c r="L43" s="61"/>
      <c r="M43" s="61"/>
      <c r="N43" s="61"/>
      <c r="O43" s="61"/>
      <c r="P43" s="61"/>
      <c r="Q43" s="61"/>
      <c r="R43" s="23"/>
      <c r="S43" s="23"/>
      <c r="T43" s="76"/>
      <c r="U43" s="96">
        <f>L31</f>
        <v>18</v>
      </c>
      <c r="V43" s="72"/>
      <c r="W43" s="23"/>
      <c r="Y43" s="61"/>
      <c r="Z43" s="61"/>
      <c r="AA43" s="61"/>
      <c r="AB43" s="61"/>
      <c r="AC43" s="34"/>
    </row>
    <row r="44" spans="2:29">
      <c r="B44" s="23"/>
      <c r="C44" s="9"/>
      <c r="D44" s="10"/>
      <c r="E44" s="10"/>
      <c r="F44" s="10"/>
      <c r="G44" s="10"/>
      <c r="H44" s="11"/>
      <c r="I44" s="23"/>
      <c r="J44" s="41"/>
      <c r="K44" s="61"/>
      <c r="L44" s="61"/>
      <c r="M44" s="61"/>
      <c r="N44" s="61"/>
      <c r="O44" s="61"/>
      <c r="P44" s="61"/>
      <c r="Q44" s="61"/>
      <c r="R44" s="23"/>
      <c r="S44" s="23"/>
      <c r="T44" s="76"/>
      <c r="U44" s="76"/>
      <c r="V44" s="76"/>
      <c r="W44" s="23"/>
      <c r="Y44" s="61"/>
      <c r="Z44" s="61"/>
      <c r="AA44" s="61"/>
      <c r="AB44" s="61"/>
      <c r="AC44" s="34"/>
    </row>
    <row r="45" spans="2:29">
      <c r="B45" s="23"/>
      <c r="C45" s="9"/>
      <c r="D45" s="10"/>
      <c r="E45" s="10"/>
      <c r="F45" s="10"/>
      <c r="G45" s="10"/>
      <c r="H45" s="11"/>
      <c r="I45" s="23"/>
      <c r="J45" s="41"/>
      <c r="K45" s="61"/>
      <c r="L45" s="61"/>
      <c r="M45" s="61"/>
      <c r="N45" s="61"/>
      <c r="O45" s="61"/>
      <c r="P45" s="61"/>
      <c r="Q45" s="61"/>
      <c r="R45" s="23"/>
      <c r="S45" s="23"/>
      <c r="T45" s="45"/>
      <c r="U45" s="45"/>
      <c r="V45" s="45"/>
      <c r="W45" s="23"/>
      <c r="Y45" s="61"/>
      <c r="Z45" s="61"/>
      <c r="AA45" s="61"/>
      <c r="AB45" s="61"/>
      <c r="AC45" s="34"/>
    </row>
    <row r="46" spans="2:29">
      <c r="C46" s="9"/>
      <c r="D46" s="10"/>
      <c r="E46" s="10"/>
      <c r="F46" s="10"/>
      <c r="G46" s="10"/>
      <c r="H46" s="11"/>
      <c r="I46" s="23"/>
      <c r="J46" s="41"/>
      <c r="K46" s="61"/>
      <c r="L46" s="61"/>
      <c r="M46" s="61"/>
      <c r="N46" s="61"/>
      <c r="O46" s="61"/>
      <c r="P46" s="61"/>
      <c r="Q46" s="61"/>
      <c r="R46" s="23"/>
      <c r="S46" s="23"/>
      <c r="T46" s="45"/>
      <c r="U46" s="45"/>
      <c r="V46" s="45"/>
      <c r="W46" s="23"/>
      <c r="Y46" s="61"/>
      <c r="Z46" s="61"/>
      <c r="AA46" s="61"/>
      <c r="AB46" s="61"/>
      <c r="AC46" s="34"/>
    </row>
    <row r="47" spans="2:29">
      <c r="C47" s="9"/>
      <c r="D47" s="10"/>
      <c r="E47" s="10"/>
      <c r="F47" s="10"/>
      <c r="G47" s="10"/>
      <c r="H47" s="11"/>
      <c r="I47" s="23"/>
      <c r="J47" s="41"/>
      <c r="K47" s="61"/>
      <c r="L47" s="61"/>
      <c r="M47" s="61"/>
      <c r="N47" s="61"/>
      <c r="O47" s="61"/>
      <c r="P47" s="61"/>
      <c r="Q47" s="61"/>
      <c r="R47" s="23"/>
      <c r="S47" s="23"/>
      <c r="T47" s="23"/>
      <c r="U47" s="23"/>
      <c r="V47" s="23"/>
      <c r="W47" s="23"/>
      <c r="Y47" s="61"/>
      <c r="Z47" s="61"/>
      <c r="AA47" s="61"/>
      <c r="AB47" s="61"/>
      <c r="AC47" s="34"/>
    </row>
    <row r="48" spans="2:29">
      <c r="C48" s="9"/>
      <c r="D48" s="10"/>
      <c r="E48" s="10"/>
      <c r="F48" s="10"/>
      <c r="G48" s="10"/>
      <c r="H48" s="11"/>
      <c r="I48" s="23"/>
      <c r="J48" s="41"/>
      <c r="K48" s="61"/>
      <c r="L48" s="61"/>
      <c r="M48" s="61"/>
      <c r="N48" s="61"/>
      <c r="O48" s="61"/>
      <c r="P48" s="61"/>
      <c r="Q48" s="61"/>
      <c r="R48" s="23"/>
      <c r="S48" s="23"/>
      <c r="T48" s="23"/>
      <c r="U48" s="23"/>
      <c r="V48" s="23"/>
      <c r="W48" s="23"/>
      <c r="Y48" s="61"/>
      <c r="Z48" s="61"/>
      <c r="AA48" s="61"/>
      <c r="AB48" s="61"/>
      <c r="AC48" s="34"/>
    </row>
    <row r="49" spans="3:29">
      <c r="C49" s="9"/>
      <c r="D49" s="10"/>
      <c r="E49" s="10"/>
      <c r="F49" s="10"/>
      <c r="G49" s="10"/>
      <c r="H49" s="11"/>
      <c r="I49" s="23"/>
      <c r="J49" s="41"/>
      <c r="K49" s="61"/>
      <c r="L49" s="61"/>
      <c r="M49" s="61"/>
      <c r="N49" s="61"/>
      <c r="O49" s="61"/>
      <c r="P49" s="61"/>
      <c r="Q49" s="61"/>
      <c r="R49" s="23"/>
      <c r="S49" s="23"/>
      <c r="T49" s="23"/>
      <c r="U49" s="23"/>
      <c r="V49" s="23"/>
      <c r="W49" s="23"/>
      <c r="Y49" s="61"/>
      <c r="Z49" s="61"/>
      <c r="AA49" s="61"/>
      <c r="AB49" s="61"/>
      <c r="AC49" s="34"/>
    </row>
    <row r="50" spans="3:29">
      <c r="C50" s="9"/>
      <c r="D50" s="10"/>
      <c r="E50" s="10"/>
      <c r="F50" s="10"/>
      <c r="G50" s="10"/>
      <c r="H50" s="11"/>
      <c r="I50" s="23"/>
      <c r="J50" s="41"/>
      <c r="K50" s="61"/>
      <c r="L50" s="61"/>
      <c r="M50" s="61"/>
      <c r="N50" s="61"/>
      <c r="O50" s="61"/>
      <c r="P50" s="61"/>
      <c r="Q50" s="61"/>
      <c r="R50" s="23"/>
      <c r="S50" s="23"/>
      <c r="T50" s="23"/>
      <c r="U50" s="23"/>
      <c r="V50" s="23"/>
      <c r="W50" s="23"/>
      <c r="Y50" s="61"/>
      <c r="Z50" s="61"/>
      <c r="AA50" s="61"/>
      <c r="AB50" s="61"/>
      <c r="AC50" s="34"/>
    </row>
    <row r="51" spans="3:29">
      <c r="C51" s="9"/>
      <c r="D51" s="10"/>
      <c r="E51" s="10"/>
      <c r="F51" s="10"/>
      <c r="G51" s="10"/>
      <c r="H51" s="11"/>
      <c r="I51" s="23"/>
      <c r="J51" s="41"/>
      <c r="K51" s="61"/>
      <c r="L51" s="61"/>
      <c r="M51" s="61"/>
      <c r="N51" s="61"/>
      <c r="O51" s="61"/>
      <c r="P51" s="61"/>
      <c r="Q51" s="61"/>
      <c r="R51" s="23"/>
      <c r="S51" s="23"/>
      <c r="T51" s="23"/>
      <c r="U51" s="23"/>
      <c r="V51" s="23"/>
      <c r="W51" s="23"/>
      <c r="Y51" s="61"/>
      <c r="Z51" s="61"/>
      <c r="AA51" s="61"/>
      <c r="AB51" s="61"/>
      <c r="AC51" s="34"/>
    </row>
    <row r="52" spans="3:29">
      <c r="C52" s="9"/>
      <c r="D52" s="10"/>
      <c r="E52" s="10"/>
      <c r="F52" s="10"/>
      <c r="G52" s="10"/>
      <c r="H52" s="11"/>
      <c r="I52" s="23"/>
      <c r="J52" s="41"/>
      <c r="K52" s="61"/>
      <c r="L52" s="61"/>
      <c r="M52" s="61"/>
      <c r="N52" s="61"/>
      <c r="O52" s="61"/>
      <c r="P52" s="61"/>
      <c r="Q52" s="61"/>
      <c r="R52" s="23"/>
      <c r="S52" s="23"/>
      <c r="T52" s="23"/>
      <c r="U52" s="23"/>
      <c r="V52" s="23"/>
      <c r="W52" s="23"/>
      <c r="Y52" s="61"/>
      <c r="Z52" s="61"/>
      <c r="AA52" s="61"/>
      <c r="AB52" s="61"/>
      <c r="AC52" s="34"/>
    </row>
    <row r="53" spans="3:29">
      <c r="C53" s="9"/>
      <c r="D53" s="10"/>
      <c r="E53" s="10"/>
      <c r="F53" s="10"/>
      <c r="G53" s="10"/>
      <c r="H53" s="11"/>
      <c r="I53" s="23"/>
      <c r="J53" s="41"/>
      <c r="K53" s="61"/>
      <c r="L53" s="61"/>
      <c r="M53" s="61"/>
      <c r="N53" s="61"/>
      <c r="O53" s="61"/>
      <c r="P53" s="61"/>
      <c r="Q53" s="61"/>
      <c r="R53" s="23"/>
      <c r="S53" s="23"/>
      <c r="T53" s="23"/>
      <c r="U53" s="23"/>
      <c r="V53" s="23"/>
      <c r="W53" s="23"/>
      <c r="Y53" s="61"/>
      <c r="Z53" s="61"/>
      <c r="AA53" s="61"/>
      <c r="AB53" s="61"/>
      <c r="AC53" s="34"/>
    </row>
    <row r="54" spans="3:29">
      <c r="C54" s="9"/>
      <c r="D54" s="10"/>
      <c r="E54" s="10"/>
      <c r="F54" s="10"/>
      <c r="G54" s="10"/>
      <c r="H54" s="11"/>
      <c r="I54" s="23"/>
      <c r="J54" s="41"/>
      <c r="K54" s="61"/>
      <c r="L54" s="61"/>
      <c r="M54" s="61"/>
      <c r="N54" s="61"/>
      <c r="O54" s="61"/>
      <c r="P54" s="61"/>
      <c r="Q54" s="61"/>
      <c r="R54" s="23"/>
      <c r="S54" s="23"/>
      <c r="T54" s="23"/>
      <c r="U54" s="23"/>
      <c r="V54" s="23"/>
      <c r="W54" s="23"/>
      <c r="Y54" s="61"/>
      <c r="Z54" s="61"/>
      <c r="AA54" s="61"/>
      <c r="AB54" s="61"/>
      <c r="AC54" s="34"/>
    </row>
    <row r="55" spans="3:29">
      <c r="C55" s="9"/>
      <c r="D55" s="10"/>
      <c r="E55" s="10"/>
      <c r="F55" s="10"/>
      <c r="G55" s="10"/>
      <c r="H55" s="11"/>
      <c r="I55" s="23"/>
      <c r="J55" s="41"/>
      <c r="K55" s="61"/>
      <c r="L55" s="61"/>
      <c r="M55" s="61"/>
      <c r="N55" s="61"/>
      <c r="O55" s="61"/>
      <c r="P55" s="61"/>
      <c r="Q55" s="61"/>
      <c r="R55" s="23"/>
      <c r="S55" s="23"/>
      <c r="T55" s="23"/>
      <c r="U55" s="23"/>
      <c r="V55" s="23"/>
      <c r="W55" s="23"/>
      <c r="Y55" s="61"/>
      <c r="Z55" s="61"/>
      <c r="AA55" s="61"/>
      <c r="AB55" s="61"/>
      <c r="AC55" s="34"/>
    </row>
    <row r="56" spans="3:29">
      <c r="C56" s="9"/>
      <c r="D56" s="10"/>
      <c r="E56" s="10"/>
      <c r="F56" s="10"/>
      <c r="G56" s="10"/>
      <c r="H56" s="11"/>
      <c r="I56" s="23"/>
      <c r="J56" s="41"/>
      <c r="K56" s="61"/>
      <c r="L56" s="61"/>
      <c r="M56" s="61"/>
      <c r="N56" s="61"/>
      <c r="O56" s="61"/>
      <c r="P56" s="61"/>
      <c r="Q56" s="61"/>
      <c r="R56" s="23"/>
      <c r="S56" s="23"/>
      <c r="T56" s="23"/>
      <c r="U56" s="23"/>
      <c r="V56" s="23"/>
      <c r="W56" s="23"/>
      <c r="Y56" s="61"/>
      <c r="Z56" s="61"/>
      <c r="AA56" s="61"/>
      <c r="AB56" s="61"/>
      <c r="AC56" s="34"/>
    </row>
    <row r="57" spans="3:29">
      <c r="C57" s="9"/>
      <c r="D57" s="10"/>
      <c r="E57" s="10"/>
      <c r="F57" s="10"/>
      <c r="G57" s="10"/>
      <c r="H57" s="11"/>
      <c r="I57" s="23"/>
      <c r="J57" s="41"/>
      <c r="K57" s="61"/>
      <c r="L57" s="61"/>
      <c r="M57" s="61"/>
      <c r="N57" s="61"/>
      <c r="O57" s="61"/>
      <c r="P57" s="61"/>
      <c r="Q57" s="61"/>
      <c r="R57" s="23"/>
      <c r="S57" s="23"/>
      <c r="T57" s="23"/>
      <c r="U57" s="23"/>
      <c r="V57" s="23"/>
      <c r="W57" s="23"/>
      <c r="Y57" s="61"/>
      <c r="Z57" s="61"/>
      <c r="AA57" s="61"/>
      <c r="AB57" s="61"/>
      <c r="AC57" s="34"/>
    </row>
    <row r="58" spans="3:29" ht="15" thickBot="1">
      <c r="C58" s="9"/>
      <c r="D58" s="10"/>
      <c r="E58" s="10"/>
      <c r="F58" s="10"/>
      <c r="G58" s="10"/>
      <c r="H58" s="11"/>
      <c r="I58" s="23"/>
      <c r="J58" s="41"/>
      <c r="K58" s="61"/>
      <c r="L58" s="61"/>
      <c r="M58" s="61"/>
      <c r="N58" s="61"/>
      <c r="O58" s="61"/>
      <c r="P58" s="61"/>
      <c r="Q58" s="61"/>
      <c r="R58" s="23"/>
      <c r="S58" s="23"/>
      <c r="T58" s="72"/>
      <c r="U58" s="72"/>
      <c r="V58" s="72"/>
      <c r="W58" s="23"/>
      <c r="Y58" s="61"/>
      <c r="Z58" s="61"/>
      <c r="AA58" s="61"/>
      <c r="AB58" s="61"/>
      <c r="AC58" s="34"/>
    </row>
    <row r="59" spans="3:29" ht="15" thickBot="1">
      <c r="C59" s="9"/>
      <c r="D59" s="10"/>
      <c r="E59" s="10"/>
      <c r="F59" s="10"/>
      <c r="G59" s="10"/>
      <c r="H59" s="11"/>
      <c r="I59" s="23"/>
      <c r="J59" s="41"/>
      <c r="K59" s="61"/>
      <c r="L59" s="61"/>
      <c r="M59" s="61"/>
      <c r="N59" s="61"/>
      <c r="O59" s="61"/>
      <c r="P59" s="61"/>
      <c r="Q59" s="61"/>
      <c r="R59" s="23"/>
      <c r="S59" s="23"/>
      <c r="T59" s="72"/>
      <c r="U59" s="63" t="s">
        <v>33</v>
      </c>
      <c r="V59" s="72"/>
      <c r="W59" s="23"/>
      <c r="Y59" s="61"/>
      <c r="Z59" s="61"/>
      <c r="AA59" s="61"/>
      <c r="AB59" s="61"/>
      <c r="AC59" s="34"/>
    </row>
    <row r="60" spans="3:29">
      <c r="C60" s="9"/>
      <c r="D60" s="10"/>
      <c r="E60" s="10"/>
      <c r="F60" s="10"/>
      <c r="G60" s="10"/>
      <c r="H60" s="11"/>
      <c r="I60" s="23"/>
      <c r="J60" s="41"/>
      <c r="K60" s="61"/>
      <c r="L60" s="61"/>
      <c r="M60" s="61"/>
      <c r="N60" s="61"/>
      <c r="O60" s="61"/>
      <c r="P60" s="61"/>
      <c r="Q60" s="61"/>
      <c r="R60" s="23"/>
      <c r="S60" s="23"/>
      <c r="T60" s="72"/>
      <c r="U60" s="70" t="e">
        <f>(1/(U43-1)*(U37/AA38))</f>
        <v>#DIV/0!</v>
      </c>
      <c r="V60" s="72"/>
      <c r="W60" s="23"/>
      <c r="Y60" s="61"/>
      <c r="Z60" s="61"/>
      <c r="AA60" s="61"/>
      <c r="AB60" s="61"/>
      <c r="AC60" s="34"/>
    </row>
    <row r="61" spans="3:29">
      <c r="C61" s="9"/>
      <c r="D61" s="10"/>
      <c r="E61" s="10"/>
      <c r="F61" s="10"/>
      <c r="G61" s="10"/>
      <c r="H61" s="11"/>
      <c r="I61" s="23"/>
      <c r="J61" s="41"/>
      <c r="K61" s="61"/>
      <c r="L61" s="61"/>
      <c r="M61" s="61"/>
      <c r="N61" s="61"/>
      <c r="O61" s="61"/>
      <c r="P61" s="61"/>
      <c r="Q61" s="61"/>
      <c r="R61" s="23"/>
      <c r="S61" s="23"/>
      <c r="T61" s="72"/>
      <c r="U61" s="102" t="s">
        <v>48</v>
      </c>
      <c r="V61" s="72"/>
      <c r="W61" s="23"/>
      <c r="Y61" s="61"/>
      <c r="Z61" s="61"/>
      <c r="AA61" s="61"/>
      <c r="AB61" s="61"/>
      <c r="AC61" s="34"/>
    </row>
    <row r="62" spans="3:29" ht="15" thickBot="1">
      <c r="C62" s="12"/>
      <c r="D62" s="13"/>
      <c r="E62" s="13"/>
      <c r="F62" s="13"/>
      <c r="G62" s="13"/>
      <c r="H62" s="14"/>
      <c r="I62" s="23"/>
      <c r="J62" s="41"/>
      <c r="K62" s="61"/>
      <c r="L62" s="61"/>
      <c r="M62" s="61"/>
      <c r="N62" s="61"/>
      <c r="O62" s="61"/>
      <c r="P62" s="61"/>
      <c r="Q62" s="61"/>
      <c r="R62" s="23"/>
      <c r="S62" s="23"/>
      <c r="T62" s="23"/>
      <c r="U62" s="23"/>
      <c r="V62" s="23"/>
      <c r="W62" s="23"/>
      <c r="Y62" s="61"/>
      <c r="Z62" s="61"/>
      <c r="AA62" s="61"/>
      <c r="AB62" s="61"/>
      <c r="AC62" s="34"/>
    </row>
    <row r="63" spans="3:29" ht="15" thickBot="1">
      <c r="C63" s="10"/>
      <c r="D63" s="10"/>
      <c r="E63" s="10"/>
      <c r="F63" s="10"/>
      <c r="G63" s="10"/>
      <c r="H63" s="10"/>
      <c r="I63" s="23"/>
      <c r="J63" s="41"/>
      <c r="K63" s="61"/>
      <c r="L63" s="61"/>
      <c r="M63" s="61"/>
      <c r="N63" s="61"/>
      <c r="O63" s="61"/>
      <c r="P63" s="61"/>
      <c r="Q63" s="61"/>
      <c r="R63" s="23"/>
      <c r="S63" s="23"/>
      <c r="T63" s="82"/>
      <c r="U63" s="82"/>
      <c r="V63" s="82"/>
      <c r="W63" s="23"/>
      <c r="Y63" s="61"/>
      <c r="Z63" s="61"/>
      <c r="AA63" s="61"/>
      <c r="AB63" s="61"/>
      <c r="AC63" s="34"/>
    </row>
    <row r="64" spans="3:29">
      <c r="I64" s="39"/>
      <c r="J64" s="41"/>
      <c r="K64" s="61"/>
      <c r="L64" s="61"/>
      <c r="M64" s="61"/>
      <c r="N64" s="61"/>
      <c r="O64" s="61"/>
      <c r="P64" s="61"/>
      <c r="Q64" s="61"/>
      <c r="R64" s="23"/>
      <c r="S64" s="23"/>
      <c r="T64" s="82"/>
      <c r="U64" s="55" t="s">
        <v>34</v>
      </c>
      <c r="V64" s="82"/>
      <c r="W64" s="23"/>
      <c r="Y64" s="61"/>
      <c r="Z64" s="61"/>
      <c r="AA64" s="61"/>
      <c r="AB64" s="61"/>
      <c r="AC64" s="34"/>
    </row>
    <row r="65" spans="2:29">
      <c r="I65" s="39"/>
      <c r="J65" s="41"/>
      <c r="K65" s="61"/>
      <c r="L65" s="61"/>
      <c r="M65" s="61"/>
      <c r="N65" s="61"/>
      <c r="O65" s="61"/>
      <c r="P65" s="61"/>
      <c r="Q65" s="61"/>
      <c r="R65" s="23"/>
      <c r="S65" s="23"/>
      <c r="T65" s="82"/>
      <c r="U65" s="56" t="s">
        <v>35</v>
      </c>
      <c r="V65" s="82"/>
      <c r="W65" s="23"/>
      <c r="Y65" s="61"/>
      <c r="Z65" s="61"/>
      <c r="AA65" s="61"/>
      <c r="AB65" s="61"/>
      <c r="AC65" s="34"/>
    </row>
    <row r="66" spans="2:29" ht="15" thickBot="1">
      <c r="I66" s="39"/>
      <c r="J66" s="41"/>
      <c r="K66" s="61"/>
      <c r="L66" s="61"/>
      <c r="M66" s="61"/>
      <c r="N66" s="61"/>
      <c r="O66" s="61"/>
      <c r="P66" s="61"/>
      <c r="Q66" s="61"/>
      <c r="R66" s="23"/>
      <c r="S66" s="23"/>
      <c r="T66" s="82"/>
      <c r="U66" s="57" t="e">
        <f>CORREL(D14:D31,E14:E31)</f>
        <v>#DIV/0!</v>
      </c>
      <c r="V66" s="82"/>
      <c r="W66" s="23"/>
      <c r="Y66" s="61"/>
      <c r="Z66" s="61"/>
      <c r="AA66" s="61"/>
      <c r="AB66" s="61"/>
      <c r="AC66" s="34"/>
    </row>
    <row r="67" spans="2:29">
      <c r="I67" s="39"/>
      <c r="J67" s="41"/>
      <c r="K67" s="61"/>
      <c r="L67" s="61"/>
      <c r="M67" s="61"/>
      <c r="N67" s="61"/>
      <c r="O67" s="61"/>
      <c r="P67" s="61"/>
      <c r="Q67" s="61"/>
      <c r="R67" s="23"/>
      <c r="S67" s="23"/>
      <c r="T67" s="82"/>
      <c r="U67" s="101" t="s">
        <v>49</v>
      </c>
      <c r="V67" s="82"/>
      <c r="W67" s="23"/>
      <c r="Y67" s="61"/>
      <c r="Z67" s="61"/>
      <c r="AA67" s="61"/>
      <c r="AB67" s="61"/>
      <c r="AC67" s="34"/>
    </row>
    <row r="68" spans="2:29" ht="15" thickBot="1">
      <c r="I68" s="39"/>
      <c r="J68" s="43"/>
      <c r="K68" s="35"/>
      <c r="L68" s="35"/>
      <c r="M68" s="35"/>
      <c r="N68" s="35"/>
      <c r="O68" s="35"/>
      <c r="P68" s="35"/>
      <c r="Q68" s="35"/>
      <c r="R68" s="44"/>
      <c r="S68" s="44"/>
      <c r="T68" s="44"/>
      <c r="U68" s="44"/>
      <c r="V68" s="44"/>
      <c r="W68" s="44"/>
      <c r="X68" s="44"/>
      <c r="Y68" s="35"/>
      <c r="Z68" s="35"/>
      <c r="AA68" s="35"/>
      <c r="AB68" s="35"/>
      <c r="AC68" s="36"/>
    </row>
    <row r="69" spans="2:29" ht="15" thickBot="1">
      <c r="I69" s="39"/>
      <c r="J69" s="39"/>
    </row>
    <row r="70" spans="2:29">
      <c r="B70" s="23"/>
      <c r="C70" s="6"/>
      <c r="D70" s="7"/>
      <c r="E70" s="7"/>
      <c r="F70" s="7"/>
      <c r="G70" s="7"/>
      <c r="H70" s="8"/>
      <c r="I70" s="23"/>
      <c r="J70" s="39"/>
    </row>
    <row r="71" spans="2:29">
      <c r="B71" s="23"/>
      <c r="C71" s="9"/>
      <c r="D71" s="10" t="s">
        <v>42</v>
      </c>
      <c r="F71" s="10"/>
      <c r="G71" s="10"/>
      <c r="H71" s="11"/>
      <c r="I71" s="23"/>
      <c r="J71" s="39"/>
    </row>
    <row r="72" spans="2:29">
      <c r="B72" s="23"/>
      <c r="C72" s="9"/>
      <c r="D72" s="10"/>
      <c r="E72" s="10"/>
      <c r="F72" s="10"/>
      <c r="G72" s="10"/>
      <c r="H72" s="11"/>
      <c r="I72" s="23"/>
      <c r="J72" s="39"/>
    </row>
    <row r="73" spans="2:29">
      <c r="B73" s="23"/>
      <c r="C73" s="9"/>
      <c r="D73" s="10"/>
      <c r="E73" s="10"/>
      <c r="F73" s="10"/>
      <c r="G73" s="10"/>
      <c r="H73" s="11"/>
      <c r="I73" s="23"/>
      <c r="J73" s="23"/>
    </row>
    <row r="74" spans="2:29">
      <c r="B74" s="23"/>
      <c r="C74" s="9"/>
      <c r="D74" s="10"/>
      <c r="E74" s="10"/>
      <c r="F74" s="10"/>
      <c r="G74" s="10"/>
      <c r="H74" s="11"/>
      <c r="I74" s="23"/>
      <c r="J74" s="23"/>
    </row>
    <row r="75" spans="2:29">
      <c r="C75" s="9"/>
      <c r="D75" s="10"/>
      <c r="E75" s="10"/>
      <c r="F75" s="10"/>
      <c r="G75" s="10"/>
      <c r="H75" s="11"/>
      <c r="I75" s="23"/>
      <c r="J75" s="23"/>
    </row>
    <row r="76" spans="2:29">
      <c r="C76" s="9"/>
      <c r="D76" s="10"/>
      <c r="E76" s="10"/>
      <c r="F76" s="10"/>
      <c r="G76" s="10"/>
      <c r="H76" s="11"/>
      <c r="I76" s="23"/>
      <c r="J76" s="23"/>
    </row>
    <row r="77" spans="2:29">
      <c r="C77" s="9"/>
      <c r="D77" s="10"/>
      <c r="E77" s="10"/>
      <c r="F77" s="10"/>
      <c r="G77" s="10"/>
      <c r="H77" s="11"/>
      <c r="I77" s="23"/>
      <c r="J77" s="23"/>
    </row>
    <row r="78" spans="2:29">
      <c r="C78" s="9"/>
      <c r="D78" s="10"/>
      <c r="E78" s="10"/>
      <c r="F78" s="10"/>
      <c r="G78" s="10"/>
      <c r="H78" s="11"/>
      <c r="I78" s="23"/>
      <c r="J78" s="23"/>
    </row>
    <row r="79" spans="2:29">
      <c r="C79" s="9"/>
      <c r="D79" s="10"/>
      <c r="E79" s="10"/>
      <c r="F79" s="10"/>
      <c r="G79" s="10"/>
      <c r="H79" s="11"/>
      <c r="I79" s="23"/>
      <c r="J79" s="23"/>
    </row>
    <row r="80" spans="2:29">
      <c r="C80" s="9"/>
      <c r="D80" s="10"/>
      <c r="E80" s="10"/>
      <c r="F80" s="10"/>
      <c r="G80" s="10"/>
      <c r="H80" s="11"/>
      <c r="I80" s="23"/>
      <c r="J80" s="23"/>
    </row>
    <row r="81" spans="3:10">
      <c r="C81" s="9"/>
      <c r="D81" s="10"/>
      <c r="E81" s="10"/>
      <c r="F81" s="10"/>
      <c r="G81" s="10"/>
      <c r="H81" s="11"/>
      <c r="I81" s="23"/>
      <c r="J81" s="23"/>
    </row>
    <row r="82" spans="3:10">
      <c r="C82" s="9"/>
      <c r="D82" s="10"/>
      <c r="E82" s="10"/>
      <c r="F82" s="10"/>
      <c r="G82" s="10"/>
      <c r="H82" s="11"/>
      <c r="I82" s="23"/>
      <c r="J82" s="23"/>
    </row>
    <row r="83" spans="3:10">
      <c r="C83" s="9"/>
      <c r="D83" s="10"/>
      <c r="E83" s="10"/>
      <c r="F83" s="10"/>
      <c r="G83" s="10"/>
      <c r="H83" s="11"/>
      <c r="I83" s="23"/>
      <c r="J83" s="23"/>
    </row>
    <row r="84" spans="3:10">
      <c r="C84" s="9"/>
      <c r="D84" s="10"/>
      <c r="E84" s="10"/>
      <c r="F84" s="10"/>
      <c r="G84" s="10"/>
      <c r="H84" s="11"/>
      <c r="I84" s="23"/>
      <c r="J84" s="23"/>
    </row>
    <row r="85" spans="3:10">
      <c r="C85" s="9"/>
      <c r="D85" s="10"/>
      <c r="E85" s="10"/>
      <c r="F85" s="10"/>
      <c r="G85" s="10"/>
      <c r="H85" s="11"/>
      <c r="I85" s="23"/>
      <c r="J85" s="23"/>
    </row>
    <row r="86" spans="3:10">
      <c r="C86" s="9"/>
      <c r="D86" s="10"/>
      <c r="E86" s="10"/>
      <c r="F86" s="10"/>
      <c r="G86" s="10"/>
      <c r="H86" s="11"/>
      <c r="I86" s="23"/>
      <c r="J86" s="23"/>
    </row>
    <row r="87" spans="3:10">
      <c r="C87" s="9"/>
      <c r="D87" s="10"/>
      <c r="E87" s="10"/>
      <c r="F87" s="10"/>
      <c r="G87" s="10"/>
      <c r="H87" s="11"/>
      <c r="I87" s="23"/>
      <c r="J87" s="23"/>
    </row>
    <row r="88" spans="3:10">
      <c r="C88" s="9"/>
      <c r="D88" s="10"/>
      <c r="E88" s="10"/>
      <c r="F88" s="10"/>
      <c r="G88" s="10"/>
      <c r="H88" s="11"/>
      <c r="I88" s="23"/>
      <c r="J88" s="23"/>
    </row>
    <row r="89" spans="3:10">
      <c r="C89" s="9"/>
      <c r="D89" s="10"/>
      <c r="E89" s="10"/>
      <c r="F89" s="10"/>
      <c r="G89" s="10"/>
      <c r="H89" s="11"/>
      <c r="I89" s="23"/>
      <c r="J89" s="23"/>
    </row>
    <row r="90" spans="3:10">
      <c r="C90" s="9"/>
      <c r="D90" s="10"/>
      <c r="E90" s="10"/>
      <c r="F90" s="10"/>
      <c r="G90" s="10"/>
      <c r="H90" s="11"/>
      <c r="I90" s="23"/>
      <c r="J90" s="23"/>
    </row>
    <row r="91" spans="3:10" ht="15" thickBot="1">
      <c r="C91" s="12"/>
      <c r="D91" s="13"/>
      <c r="E91" s="13"/>
      <c r="F91" s="13"/>
      <c r="G91" s="13"/>
      <c r="H91" s="14"/>
      <c r="I91" s="23"/>
      <c r="J91" s="23"/>
    </row>
    <row r="92" spans="3:10">
      <c r="I92" s="39"/>
      <c r="J92" s="23"/>
    </row>
    <row r="93" spans="3:10">
      <c r="I93" s="39"/>
      <c r="J93" s="23"/>
    </row>
    <row r="94" spans="3:10">
      <c r="C94" t="s">
        <v>43</v>
      </c>
      <c r="I94" s="39"/>
      <c r="J94" s="23"/>
    </row>
    <row r="95" spans="3:10">
      <c r="J95" s="39"/>
    </row>
    <row r="96" spans="3:10">
      <c r="J96" s="39"/>
    </row>
    <row r="97" spans="10:10">
      <c r="J97" s="39"/>
    </row>
  </sheetData>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68394-541C-4853-98EA-BDC0671D99E7}">
  <dimension ref="A1:AC94"/>
  <sheetViews>
    <sheetView zoomScale="85" zoomScaleNormal="85" workbookViewId="0">
      <selection activeCell="L6" sqref="L6"/>
    </sheetView>
  </sheetViews>
  <sheetFormatPr defaultRowHeight="14.4"/>
  <cols>
    <col min="2" max="2" width="3.33203125" customWidth="1"/>
    <col min="3" max="3" width="19.5546875" customWidth="1"/>
    <col min="4" max="4" width="21.21875" customWidth="1"/>
    <col min="5" max="5" width="22.6640625" bestFit="1" customWidth="1"/>
    <col min="6" max="6" width="3.109375" customWidth="1"/>
    <col min="7" max="7" width="17.109375" bestFit="1" customWidth="1"/>
    <col min="8" max="8" width="13.33203125" customWidth="1"/>
    <col min="11" max="11" width="3.77734375" customWidth="1"/>
    <col min="12" max="12" width="10.21875" customWidth="1"/>
    <col min="13" max="16" width="14.5546875" customWidth="1"/>
    <col min="17" max="17" width="14.109375" bestFit="1" customWidth="1"/>
    <col min="18" max="18" width="4.33203125" style="39" customWidth="1"/>
    <col min="19" max="19" width="6.77734375" style="39" customWidth="1"/>
    <col min="20" max="20" width="3.6640625" style="39" customWidth="1"/>
    <col min="21" max="21" width="25.77734375" style="39" customWidth="1"/>
    <col min="22" max="22" width="4" style="39" customWidth="1"/>
    <col min="23" max="23" width="6" style="39" customWidth="1"/>
    <col min="24" max="24" width="4.21875" style="23" customWidth="1"/>
    <col min="25" max="25" width="22.77734375" bestFit="1" customWidth="1"/>
    <col min="26" max="26" width="22.33203125" bestFit="1" customWidth="1"/>
    <col min="27" max="27" width="8.88671875" bestFit="1" customWidth="1"/>
    <col min="28" max="28" width="3.44140625" customWidth="1"/>
    <col min="30" max="30" width="21.77734375" customWidth="1"/>
    <col min="31" max="31" width="3.21875" customWidth="1"/>
  </cols>
  <sheetData>
    <row r="1" spans="2:29" ht="15" thickBot="1">
      <c r="B1" s="15"/>
      <c r="C1" s="99" t="s">
        <v>46</v>
      </c>
      <c r="D1" s="15"/>
      <c r="E1" s="15"/>
    </row>
    <row r="2" spans="2:29" ht="15" thickBot="1">
      <c r="C2" s="16" t="s">
        <v>4</v>
      </c>
      <c r="D2" s="17" t="s">
        <v>11</v>
      </c>
      <c r="E2" s="58"/>
    </row>
    <row r="3" spans="2:29">
      <c r="C3" s="18" t="s">
        <v>5</v>
      </c>
      <c r="D3" s="22" t="s">
        <v>50</v>
      </c>
      <c r="E3" s="59"/>
      <c r="J3" s="30"/>
      <c r="K3" s="31"/>
      <c r="L3" s="31"/>
      <c r="M3" s="31"/>
      <c r="N3" s="31"/>
      <c r="O3" s="31"/>
      <c r="P3" s="31"/>
      <c r="Q3" s="31"/>
      <c r="R3" s="40"/>
      <c r="S3" s="40"/>
      <c r="T3" s="40"/>
      <c r="U3" s="40"/>
      <c r="V3" s="40"/>
      <c r="W3" s="40"/>
      <c r="X3" s="40"/>
      <c r="Y3" s="31"/>
      <c r="Z3" s="31"/>
      <c r="AA3" s="31"/>
      <c r="AB3" s="31"/>
      <c r="AC3" s="32"/>
    </row>
    <row r="4" spans="2:29">
      <c r="C4" s="18" t="s">
        <v>0</v>
      </c>
      <c r="D4" s="21" t="s">
        <v>15</v>
      </c>
      <c r="E4" s="59"/>
      <c r="J4" s="33"/>
      <c r="K4" s="61"/>
      <c r="L4" s="61"/>
      <c r="M4" s="61"/>
      <c r="N4" s="61"/>
      <c r="O4" s="61"/>
      <c r="P4" s="61"/>
      <c r="Q4" s="61"/>
      <c r="R4" s="23"/>
      <c r="S4" s="23"/>
      <c r="T4" s="23"/>
      <c r="U4" s="71" t="s">
        <v>36</v>
      </c>
      <c r="V4" s="23"/>
      <c r="W4" s="23"/>
      <c r="Y4" s="61"/>
      <c r="Z4" s="61"/>
      <c r="AA4" s="61"/>
      <c r="AB4" s="61"/>
      <c r="AC4" s="34"/>
    </row>
    <row r="5" spans="2:29">
      <c r="C5" s="18" t="s">
        <v>3</v>
      </c>
      <c r="D5" s="21" t="s">
        <v>13</v>
      </c>
      <c r="E5" s="59"/>
      <c r="J5" s="33"/>
      <c r="K5" s="61"/>
      <c r="L5" s="61"/>
      <c r="M5" s="61"/>
      <c r="N5" s="61"/>
      <c r="O5" s="61"/>
      <c r="P5" s="61"/>
      <c r="Q5" s="61"/>
      <c r="R5" s="23"/>
      <c r="S5" s="23"/>
      <c r="T5" s="23"/>
      <c r="U5" s="23"/>
      <c r="V5" s="23"/>
      <c r="W5" s="23"/>
      <c r="Y5" s="61"/>
      <c r="Z5" s="61"/>
      <c r="AA5" s="61"/>
      <c r="AB5" s="61"/>
      <c r="AC5" s="34"/>
    </row>
    <row r="6" spans="2:29">
      <c r="C6" s="18" t="s">
        <v>1</v>
      </c>
      <c r="D6" s="22" t="s">
        <v>14</v>
      </c>
      <c r="E6" s="59"/>
      <c r="J6" s="33"/>
      <c r="K6" s="61"/>
      <c r="L6" s="61"/>
      <c r="M6" s="61"/>
      <c r="N6" s="61"/>
      <c r="O6" s="61"/>
      <c r="P6" s="61"/>
      <c r="Q6" s="61"/>
      <c r="R6" s="23"/>
      <c r="S6" s="23"/>
      <c r="T6" s="23"/>
      <c r="U6" s="23"/>
      <c r="V6" s="23"/>
      <c r="W6" s="23"/>
      <c r="Y6" s="61"/>
      <c r="Z6" s="61"/>
      <c r="AA6" s="61"/>
      <c r="AB6" s="61"/>
      <c r="AC6" s="34"/>
    </row>
    <row r="7" spans="2:29" ht="15" thickBot="1">
      <c r="C7" s="19" t="s">
        <v>2</v>
      </c>
      <c r="D7" s="20"/>
      <c r="E7" s="60"/>
      <c r="J7" s="33"/>
      <c r="K7" s="61"/>
      <c r="L7" s="61"/>
      <c r="M7" s="61"/>
      <c r="N7" s="61"/>
      <c r="O7" s="61"/>
      <c r="P7" s="61"/>
      <c r="Q7" s="61"/>
      <c r="R7" s="23"/>
      <c r="S7" s="23"/>
      <c r="T7" s="23"/>
      <c r="U7" s="23"/>
      <c r="V7" s="23"/>
      <c r="W7" s="23"/>
      <c r="Y7" s="61"/>
      <c r="Z7" s="61"/>
      <c r="AA7" s="61"/>
      <c r="AB7" s="61"/>
      <c r="AC7" s="34"/>
    </row>
    <row r="8" spans="2:29">
      <c r="B8" s="1"/>
      <c r="J8" s="33"/>
      <c r="K8" s="61"/>
      <c r="L8" s="61"/>
      <c r="M8" s="61"/>
      <c r="N8" s="61"/>
      <c r="O8" s="61"/>
      <c r="P8" s="61"/>
      <c r="Q8" s="61"/>
      <c r="R8" s="23"/>
      <c r="S8" s="23"/>
      <c r="T8" s="23"/>
      <c r="U8" s="23"/>
      <c r="V8" s="23"/>
      <c r="W8" s="23"/>
      <c r="Y8" s="61"/>
      <c r="Z8" s="61"/>
      <c r="AA8" s="61"/>
      <c r="AB8" s="61"/>
      <c r="AC8" s="34"/>
    </row>
    <row r="9" spans="2:29" ht="15" thickBot="1">
      <c r="B9" s="3"/>
      <c r="C9" s="4"/>
      <c r="D9" s="4"/>
      <c r="E9" s="4"/>
      <c r="F9" s="5"/>
      <c r="G9" s="2"/>
      <c r="J9" s="33"/>
      <c r="K9" s="72"/>
      <c r="L9" s="72"/>
      <c r="M9" s="73"/>
      <c r="N9" s="73"/>
      <c r="O9" s="73"/>
      <c r="P9" s="73"/>
      <c r="Q9" s="73"/>
      <c r="R9" s="73"/>
      <c r="S9" s="2"/>
      <c r="T9" s="23"/>
      <c r="U9" s="23"/>
      <c r="V9" s="23"/>
      <c r="W9" s="2"/>
      <c r="Y9" s="61"/>
      <c r="Z9" s="61"/>
      <c r="AA9" s="61"/>
      <c r="AB9" s="61"/>
      <c r="AC9" s="34"/>
    </row>
    <row r="10" spans="2:29" ht="26.4">
      <c r="B10" s="3"/>
      <c r="C10" s="25" t="s">
        <v>7</v>
      </c>
      <c r="D10" s="26" t="s">
        <v>21</v>
      </c>
      <c r="E10" s="26" t="s">
        <v>22</v>
      </c>
      <c r="F10" s="3"/>
      <c r="G10" s="23"/>
      <c r="J10" s="33"/>
      <c r="K10" s="72"/>
      <c r="L10" s="51" t="s">
        <v>41</v>
      </c>
      <c r="M10" s="25" t="s">
        <v>23</v>
      </c>
      <c r="N10" s="51" t="s">
        <v>23</v>
      </c>
      <c r="O10" s="86" t="s">
        <v>20</v>
      </c>
      <c r="P10" s="25" t="s">
        <v>20</v>
      </c>
      <c r="Q10" s="51" t="s">
        <v>29</v>
      </c>
      <c r="R10" s="74"/>
      <c r="S10" s="52"/>
      <c r="T10" s="23"/>
      <c r="U10" s="23"/>
      <c r="V10" s="23"/>
      <c r="W10" s="52"/>
      <c r="Y10" s="61"/>
      <c r="Z10" s="61"/>
      <c r="AA10" s="61"/>
      <c r="AB10" s="61"/>
      <c r="AC10" s="34"/>
    </row>
    <row r="11" spans="2:29" ht="15" thickBot="1">
      <c r="B11" s="3"/>
      <c r="C11" s="24"/>
      <c r="D11" s="27" t="s">
        <v>9</v>
      </c>
      <c r="E11" s="27" t="s">
        <v>10</v>
      </c>
      <c r="F11" s="3"/>
      <c r="G11" s="23"/>
      <c r="J11" s="33"/>
      <c r="K11" s="72"/>
      <c r="L11" s="90"/>
      <c r="M11" s="24" t="s">
        <v>24</v>
      </c>
      <c r="N11" s="24" t="s">
        <v>26</v>
      </c>
      <c r="O11" s="24" t="s">
        <v>27</v>
      </c>
      <c r="P11" s="24" t="s">
        <v>28</v>
      </c>
      <c r="Q11" s="46"/>
      <c r="R11" s="75"/>
      <c r="S11" s="53"/>
      <c r="T11" s="23"/>
      <c r="U11" s="23"/>
      <c r="V11" s="23"/>
      <c r="W11" s="53"/>
      <c r="Y11" s="61"/>
      <c r="Z11" s="61"/>
      <c r="AA11" s="61"/>
      <c r="AB11" s="61"/>
      <c r="AC11" s="34"/>
    </row>
    <row r="12" spans="2:29">
      <c r="B12" s="3"/>
      <c r="C12" s="28" t="s">
        <v>38</v>
      </c>
      <c r="D12" s="37"/>
      <c r="E12" s="37"/>
      <c r="F12" s="3"/>
      <c r="G12" s="23"/>
      <c r="J12" s="33"/>
      <c r="K12" s="72"/>
      <c r="L12" s="93">
        <v>1</v>
      </c>
      <c r="M12" s="65" t="e">
        <f>D32</f>
        <v>#DIV/0!</v>
      </c>
      <c r="N12" s="48" t="e">
        <f>D12-M12</f>
        <v>#DIV/0!</v>
      </c>
      <c r="O12" s="48" t="e">
        <f>E32</f>
        <v>#DIV/0!</v>
      </c>
      <c r="P12" s="64" t="e">
        <f>E12-O12</f>
        <v>#DIV/0!</v>
      </c>
      <c r="Q12" s="80" t="e">
        <f>N12*P12</f>
        <v>#DIV/0!</v>
      </c>
      <c r="R12" s="76"/>
      <c r="S12" s="45"/>
      <c r="T12" s="23"/>
      <c r="U12" s="23"/>
      <c r="V12" s="23"/>
      <c r="W12" s="45"/>
      <c r="Y12" s="61"/>
      <c r="Z12" s="61"/>
      <c r="AA12" s="61"/>
      <c r="AB12" s="61"/>
      <c r="AC12" s="34"/>
    </row>
    <row r="13" spans="2:29">
      <c r="B13" s="3"/>
      <c r="C13" s="29">
        <v>43617</v>
      </c>
      <c r="D13" s="38"/>
      <c r="E13" s="38"/>
      <c r="F13" s="3"/>
      <c r="G13" s="23"/>
      <c r="J13" s="33"/>
      <c r="K13" s="72"/>
      <c r="L13" s="94">
        <v>2</v>
      </c>
      <c r="M13" s="66" t="e">
        <f>D32</f>
        <v>#DIV/0!</v>
      </c>
      <c r="N13" s="48" t="e">
        <f t="shared" ref="N13:N28" si="0">D13-M13</f>
        <v>#DIV/0!</v>
      </c>
      <c r="O13" s="48" t="e">
        <f>E32</f>
        <v>#DIV/0!</v>
      </c>
      <c r="P13" s="64" t="e">
        <f t="shared" ref="P13:P28" si="1">E13-O13</f>
        <v>#DIV/0!</v>
      </c>
      <c r="Q13" s="80" t="e">
        <f t="shared" ref="Q13:Q28" si="2">N13*P13</f>
        <v>#DIV/0!</v>
      </c>
      <c r="R13" s="76"/>
      <c r="S13" s="45"/>
      <c r="T13" s="23"/>
      <c r="U13" s="23"/>
      <c r="V13" s="23"/>
      <c r="W13" s="45"/>
      <c r="Y13" s="61"/>
      <c r="Z13" s="61"/>
      <c r="AA13" s="61"/>
      <c r="AB13" s="61"/>
      <c r="AC13" s="34"/>
    </row>
    <row r="14" spans="2:29">
      <c r="B14" s="3"/>
      <c r="C14" s="28" t="s">
        <v>37</v>
      </c>
      <c r="D14" s="38"/>
      <c r="E14" s="38"/>
      <c r="F14" s="3"/>
      <c r="J14" s="33"/>
      <c r="K14" s="72"/>
      <c r="L14" s="93">
        <v>3</v>
      </c>
      <c r="M14" s="65" t="e">
        <f>D32</f>
        <v>#DIV/0!</v>
      </c>
      <c r="N14" s="48" t="e">
        <f t="shared" si="0"/>
        <v>#DIV/0!</v>
      </c>
      <c r="O14" s="48" t="e">
        <f>E32</f>
        <v>#DIV/0!</v>
      </c>
      <c r="P14" s="64" t="e">
        <f t="shared" si="1"/>
        <v>#DIV/0!</v>
      </c>
      <c r="Q14" s="80" t="e">
        <f t="shared" si="2"/>
        <v>#DIV/0!</v>
      </c>
      <c r="R14" s="76"/>
      <c r="S14" s="45"/>
      <c r="T14" s="23"/>
      <c r="U14" s="23"/>
      <c r="V14" s="23"/>
      <c r="W14" s="45"/>
      <c r="X14" s="45"/>
      <c r="Y14" s="61"/>
      <c r="Z14" s="61"/>
      <c r="AA14" s="23"/>
      <c r="AB14" s="23"/>
      <c r="AC14" s="42"/>
    </row>
    <row r="15" spans="2:29">
      <c r="B15" s="3"/>
      <c r="C15" s="29">
        <v>43638</v>
      </c>
      <c r="D15" s="38"/>
      <c r="E15" s="38"/>
      <c r="F15" s="3"/>
      <c r="J15" s="33"/>
      <c r="K15" s="72"/>
      <c r="L15" s="94">
        <v>4</v>
      </c>
      <c r="M15" s="66" t="e">
        <f>D32</f>
        <v>#DIV/0!</v>
      </c>
      <c r="N15" s="48" t="e">
        <f t="shared" si="0"/>
        <v>#DIV/0!</v>
      </c>
      <c r="O15" s="48" t="e">
        <f>E32</f>
        <v>#DIV/0!</v>
      </c>
      <c r="P15" s="64" t="e">
        <f t="shared" si="1"/>
        <v>#DIV/0!</v>
      </c>
      <c r="Q15" s="80" t="e">
        <f t="shared" si="2"/>
        <v>#DIV/0!</v>
      </c>
      <c r="R15" s="76"/>
      <c r="S15" s="45"/>
      <c r="T15" s="23"/>
      <c r="U15" s="23"/>
      <c r="V15" s="23"/>
      <c r="W15" s="45"/>
      <c r="X15" s="45"/>
      <c r="Y15" s="61"/>
      <c r="Z15" s="61"/>
      <c r="AA15" s="23"/>
      <c r="AB15" s="23"/>
      <c r="AC15" s="42"/>
    </row>
    <row r="16" spans="2:29">
      <c r="B16" s="3"/>
      <c r="C16" s="29">
        <v>43642</v>
      </c>
      <c r="D16" s="38"/>
      <c r="E16" s="38"/>
      <c r="F16" s="3"/>
      <c r="J16" s="33"/>
      <c r="K16" s="72"/>
      <c r="L16" s="93">
        <v>5</v>
      </c>
      <c r="M16" s="66" t="e">
        <f>D32</f>
        <v>#DIV/0!</v>
      </c>
      <c r="N16" s="48" t="e">
        <f t="shared" si="0"/>
        <v>#DIV/0!</v>
      </c>
      <c r="O16" s="48" t="e">
        <f>E32</f>
        <v>#DIV/0!</v>
      </c>
      <c r="P16" s="64" t="e">
        <f t="shared" si="1"/>
        <v>#DIV/0!</v>
      </c>
      <c r="Q16" s="80" t="e">
        <f t="shared" si="2"/>
        <v>#DIV/0!</v>
      </c>
      <c r="R16" s="76"/>
      <c r="S16" s="45"/>
      <c r="T16" s="23"/>
      <c r="U16" s="23"/>
      <c r="V16" s="23"/>
      <c r="W16" s="45"/>
      <c r="X16" s="45"/>
      <c r="Y16" s="61"/>
      <c r="Z16" s="61"/>
      <c r="AA16" s="23"/>
      <c r="AB16" s="23"/>
      <c r="AC16" s="42"/>
    </row>
    <row r="17" spans="1:29">
      <c r="B17" s="3"/>
      <c r="C17" s="29">
        <v>43657</v>
      </c>
      <c r="D17" s="38"/>
      <c r="E17" s="38"/>
      <c r="F17" s="3"/>
      <c r="J17" s="33"/>
      <c r="K17" s="72"/>
      <c r="L17" s="94">
        <v>6</v>
      </c>
      <c r="M17" s="66" t="e">
        <f>D32</f>
        <v>#DIV/0!</v>
      </c>
      <c r="N17" s="48" t="e">
        <f t="shared" si="0"/>
        <v>#DIV/0!</v>
      </c>
      <c r="O17" s="48" t="e">
        <f>E32</f>
        <v>#DIV/0!</v>
      </c>
      <c r="P17" s="64" t="e">
        <f t="shared" si="1"/>
        <v>#DIV/0!</v>
      </c>
      <c r="Q17" s="80" t="e">
        <f t="shared" si="2"/>
        <v>#DIV/0!</v>
      </c>
      <c r="R17" s="76"/>
      <c r="S17" s="45"/>
      <c r="T17" s="23"/>
      <c r="U17" s="23"/>
      <c r="V17" s="23"/>
      <c r="W17" s="45"/>
      <c r="X17" s="45"/>
      <c r="Y17" s="61"/>
      <c r="Z17" s="61"/>
      <c r="AA17" s="23"/>
      <c r="AB17" s="23"/>
      <c r="AC17" s="42"/>
    </row>
    <row r="18" spans="1:29">
      <c r="A18" s="85" t="s">
        <v>40</v>
      </c>
      <c r="B18" s="3"/>
      <c r="C18" s="29">
        <v>43659</v>
      </c>
      <c r="D18" s="38"/>
      <c r="E18" s="38"/>
      <c r="F18" s="3"/>
      <c r="J18" s="33"/>
      <c r="K18" s="72"/>
      <c r="L18" s="93">
        <v>7</v>
      </c>
      <c r="M18" s="66" t="e">
        <f>D32</f>
        <v>#DIV/0!</v>
      </c>
      <c r="N18" s="48" t="e">
        <f t="shared" si="0"/>
        <v>#DIV/0!</v>
      </c>
      <c r="O18" s="48" t="e">
        <f>E32</f>
        <v>#DIV/0!</v>
      </c>
      <c r="P18" s="64" t="e">
        <f t="shared" si="1"/>
        <v>#DIV/0!</v>
      </c>
      <c r="Q18" s="80" t="e">
        <f t="shared" si="2"/>
        <v>#DIV/0!</v>
      </c>
      <c r="R18" s="76"/>
      <c r="S18" s="45"/>
      <c r="T18" s="23"/>
      <c r="U18" s="23"/>
      <c r="V18" s="23"/>
      <c r="W18" s="45"/>
      <c r="X18" s="45"/>
      <c r="Y18" s="61"/>
      <c r="Z18" s="61"/>
      <c r="AA18" s="23"/>
      <c r="AB18" s="23"/>
      <c r="AC18" s="42"/>
    </row>
    <row r="19" spans="1:29">
      <c r="A19" s="85" t="s">
        <v>40</v>
      </c>
      <c r="B19" s="3"/>
      <c r="C19" s="29">
        <v>43661</v>
      </c>
      <c r="D19" s="38"/>
      <c r="E19" s="38"/>
      <c r="F19" s="3"/>
      <c r="J19" s="33"/>
      <c r="K19" s="72"/>
      <c r="L19" s="94">
        <v>8</v>
      </c>
      <c r="M19" s="66" t="e">
        <f>D32</f>
        <v>#DIV/0!</v>
      </c>
      <c r="N19" s="48" t="e">
        <f t="shared" si="0"/>
        <v>#DIV/0!</v>
      </c>
      <c r="O19" s="48" t="e">
        <f>E32</f>
        <v>#DIV/0!</v>
      </c>
      <c r="P19" s="64" t="e">
        <f t="shared" si="1"/>
        <v>#DIV/0!</v>
      </c>
      <c r="Q19" s="80" t="e">
        <f t="shared" si="2"/>
        <v>#DIV/0!</v>
      </c>
      <c r="R19" s="76"/>
      <c r="S19" s="45"/>
      <c r="T19" s="23"/>
      <c r="U19" s="23"/>
      <c r="V19" s="23"/>
      <c r="W19" s="45"/>
      <c r="X19" s="45"/>
      <c r="Y19" s="61"/>
      <c r="Z19" s="61"/>
      <c r="AA19" s="23"/>
      <c r="AB19" s="23"/>
      <c r="AC19" s="42"/>
    </row>
    <row r="20" spans="1:29">
      <c r="B20" s="3"/>
      <c r="C20" s="29">
        <v>43662</v>
      </c>
      <c r="D20" s="38"/>
      <c r="E20" s="38"/>
      <c r="F20" s="3"/>
      <c r="J20" s="33"/>
      <c r="K20" s="72"/>
      <c r="L20" s="93">
        <v>9</v>
      </c>
      <c r="M20" s="66" t="e">
        <f>D32</f>
        <v>#DIV/0!</v>
      </c>
      <c r="N20" s="48" t="e">
        <f t="shared" si="0"/>
        <v>#DIV/0!</v>
      </c>
      <c r="O20" s="48" t="e">
        <f>E32</f>
        <v>#DIV/0!</v>
      </c>
      <c r="P20" s="64" t="e">
        <f t="shared" si="1"/>
        <v>#DIV/0!</v>
      </c>
      <c r="Q20" s="80" t="e">
        <f t="shared" si="2"/>
        <v>#DIV/0!</v>
      </c>
      <c r="R20" s="76"/>
      <c r="S20" s="45"/>
      <c r="T20" s="23"/>
      <c r="U20" s="23"/>
      <c r="V20" s="23"/>
      <c r="W20" s="45"/>
      <c r="X20" s="45"/>
      <c r="Y20" s="61"/>
      <c r="Z20" s="61"/>
      <c r="AA20" s="23"/>
      <c r="AB20" s="23"/>
      <c r="AC20" s="42"/>
    </row>
    <row r="21" spans="1:29">
      <c r="B21" s="3"/>
      <c r="C21" s="29">
        <v>43670</v>
      </c>
      <c r="D21" s="38"/>
      <c r="E21" s="38"/>
      <c r="F21" s="3"/>
      <c r="J21" s="33"/>
      <c r="K21" s="72"/>
      <c r="L21" s="94">
        <v>10</v>
      </c>
      <c r="M21" s="66" t="e">
        <f>D32</f>
        <v>#DIV/0!</v>
      </c>
      <c r="N21" s="48" t="e">
        <f t="shared" si="0"/>
        <v>#DIV/0!</v>
      </c>
      <c r="O21" s="48" t="e">
        <f>E32</f>
        <v>#DIV/0!</v>
      </c>
      <c r="P21" s="64" t="e">
        <f t="shared" si="1"/>
        <v>#DIV/0!</v>
      </c>
      <c r="Q21" s="80" t="e">
        <f t="shared" si="2"/>
        <v>#DIV/0!</v>
      </c>
      <c r="R21" s="76"/>
      <c r="S21" s="45"/>
      <c r="T21" s="23"/>
      <c r="U21" s="23"/>
      <c r="V21" s="23"/>
      <c r="W21" s="45"/>
      <c r="X21" s="45"/>
      <c r="Y21" s="61"/>
      <c r="Z21" s="61"/>
      <c r="AA21" s="23"/>
      <c r="AB21" s="23"/>
      <c r="AC21" s="42"/>
    </row>
    <row r="22" spans="1:29">
      <c r="B22" s="3"/>
      <c r="C22" s="29">
        <v>43671</v>
      </c>
      <c r="D22" s="38"/>
      <c r="E22" s="38"/>
      <c r="F22" s="3"/>
      <c r="J22" s="33"/>
      <c r="K22" s="72"/>
      <c r="L22" s="93">
        <v>11</v>
      </c>
      <c r="M22" s="66" t="e">
        <f>D32</f>
        <v>#DIV/0!</v>
      </c>
      <c r="N22" s="48" t="e">
        <f t="shared" si="0"/>
        <v>#DIV/0!</v>
      </c>
      <c r="O22" s="48" t="e">
        <f>E32</f>
        <v>#DIV/0!</v>
      </c>
      <c r="P22" s="64" t="e">
        <f t="shared" si="1"/>
        <v>#DIV/0!</v>
      </c>
      <c r="Q22" s="80" t="e">
        <f t="shared" si="2"/>
        <v>#DIV/0!</v>
      </c>
      <c r="R22" s="76"/>
      <c r="S22" s="45"/>
      <c r="T22" s="45"/>
      <c r="U22" s="45"/>
      <c r="V22" s="45"/>
      <c r="W22" s="45"/>
      <c r="X22" s="45"/>
      <c r="Y22" s="61"/>
      <c r="Z22" s="61"/>
      <c r="AA22" s="23"/>
      <c r="AB22" s="23"/>
      <c r="AC22" s="42"/>
    </row>
    <row r="23" spans="1:29">
      <c r="B23" s="3"/>
      <c r="C23" s="29">
        <v>43684</v>
      </c>
      <c r="D23" s="38"/>
      <c r="E23" s="38"/>
      <c r="F23" s="3"/>
      <c r="J23" s="33"/>
      <c r="K23" s="72"/>
      <c r="L23" s="94">
        <v>12</v>
      </c>
      <c r="M23" s="66" t="e">
        <f>D32</f>
        <v>#DIV/0!</v>
      </c>
      <c r="N23" s="48" t="e">
        <f t="shared" si="0"/>
        <v>#DIV/0!</v>
      </c>
      <c r="O23" s="48" t="e">
        <f>E32</f>
        <v>#DIV/0!</v>
      </c>
      <c r="P23" s="64" t="e">
        <f t="shared" si="1"/>
        <v>#DIV/0!</v>
      </c>
      <c r="Q23" s="80" t="e">
        <f t="shared" si="2"/>
        <v>#DIV/0!</v>
      </c>
      <c r="R23" s="76"/>
      <c r="S23" s="45"/>
      <c r="T23" s="45"/>
      <c r="U23" s="45"/>
      <c r="V23" s="45"/>
      <c r="W23" s="45"/>
      <c r="X23" s="45"/>
      <c r="Y23" s="61"/>
      <c r="Z23" s="61"/>
      <c r="AA23" s="23"/>
      <c r="AB23" s="23"/>
      <c r="AC23" s="42"/>
    </row>
    <row r="24" spans="1:29">
      <c r="B24" s="3"/>
      <c r="C24" s="29">
        <v>43687</v>
      </c>
      <c r="D24" s="38"/>
      <c r="E24" s="38"/>
      <c r="F24" s="3"/>
      <c r="J24" s="33"/>
      <c r="K24" s="72"/>
      <c r="L24" s="93">
        <v>13</v>
      </c>
      <c r="M24" s="66" t="e">
        <f>D32</f>
        <v>#DIV/0!</v>
      </c>
      <c r="N24" s="48" t="e">
        <f t="shared" si="0"/>
        <v>#DIV/0!</v>
      </c>
      <c r="O24" s="48" t="e">
        <f>E32</f>
        <v>#DIV/0!</v>
      </c>
      <c r="P24" s="64" t="e">
        <f t="shared" si="1"/>
        <v>#DIV/0!</v>
      </c>
      <c r="Q24" s="80" t="e">
        <f t="shared" si="2"/>
        <v>#DIV/0!</v>
      </c>
      <c r="R24" s="76"/>
      <c r="S24" s="45"/>
      <c r="T24" s="45"/>
      <c r="U24" s="45"/>
      <c r="V24" s="45"/>
      <c r="W24" s="45"/>
      <c r="X24" s="45"/>
      <c r="Y24" s="61"/>
      <c r="Z24" s="61"/>
      <c r="AA24" s="23"/>
      <c r="AB24" s="23"/>
      <c r="AC24" s="42"/>
    </row>
    <row r="25" spans="1:29">
      <c r="B25" s="3"/>
      <c r="C25" s="29">
        <v>43691</v>
      </c>
      <c r="D25" s="38"/>
      <c r="E25" s="38"/>
      <c r="F25" s="3"/>
      <c r="J25" s="33"/>
      <c r="K25" s="72"/>
      <c r="L25" s="94">
        <v>14</v>
      </c>
      <c r="M25" s="66" t="e">
        <f>D32</f>
        <v>#DIV/0!</v>
      </c>
      <c r="N25" s="48" t="e">
        <f t="shared" si="0"/>
        <v>#DIV/0!</v>
      </c>
      <c r="O25" s="48" t="e">
        <f>E32</f>
        <v>#DIV/0!</v>
      </c>
      <c r="P25" s="64" t="e">
        <f t="shared" si="1"/>
        <v>#DIV/0!</v>
      </c>
      <c r="Q25" s="80" t="e">
        <f t="shared" si="2"/>
        <v>#DIV/0!</v>
      </c>
      <c r="R25" s="76"/>
      <c r="S25" s="45"/>
      <c r="T25" s="45"/>
      <c r="U25" s="45"/>
      <c r="V25" s="45"/>
      <c r="W25" s="45"/>
      <c r="X25" s="45"/>
      <c r="Y25" s="61"/>
      <c r="Z25" s="61"/>
      <c r="AA25" s="23"/>
      <c r="AB25" s="23"/>
      <c r="AC25" s="42"/>
    </row>
    <row r="26" spans="1:29">
      <c r="B26" s="3"/>
      <c r="C26" s="29">
        <v>43708</v>
      </c>
      <c r="D26" s="38"/>
      <c r="E26" s="38"/>
      <c r="F26" s="3"/>
      <c r="J26" s="33"/>
      <c r="K26" s="72"/>
      <c r="L26" s="93">
        <v>15</v>
      </c>
      <c r="M26" s="66" t="e">
        <f>D32</f>
        <v>#DIV/0!</v>
      </c>
      <c r="N26" s="48" t="e">
        <f t="shared" si="0"/>
        <v>#DIV/0!</v>
      </c>
      <c r="O26" s="48" t="e">
        <f>E32</f>
        <v>#DIV/0!</v>
      </c>
      <c r="P26" s="64" t="e">
        <f t="shared" si="1"/>
        <v>#DIV/0!</v>
      </c>
      <c r="Q26" s="80" t="e">
        <f t="shared" si="2"/>
        <v>#DIV/0!</v>
      </c>
      <c r="R26" s="76"/>
      <c r="S26" s="45"/>
      <c r="T26" s="45"/>
      <c r="U26" s="45"/>
      <c r="V26" s="45"/>
      <c r="W26" s="45"/>
      <c r="X26" s="45"/>
      <c r="Y26" s="61"/>
      <c r="Z26" s="61"/>
      <c r="AA26" s="23"/>
      <c r="AB26" s="23"/>
      <c r="AC26" s="42"/>
    </row>
    <row r="27" spans="1:29">
      <c r="B27" s="3"/>
      <c r="C27" s="29">
        <v>43746</v>
      </c>
      <c r="D27" s="38"/>
      <c r="E27" s="38"/>
      <c r="F27" s="3"/>
      <c r="J27" s="33"/>
      <c r="K27" s="72"/>
      <c r="L27" s="94">
        <v>16</v>
      </c>
      <c r="M27" s="66" t="e">
        <f>D32</f>
        <v>#DIV/0!</v>
      </c>
      <c r="N27" s="48" t="e">
        <f t="shared" si="0"/>
        <v>#DIV/0!</v>
      </c>
      <c r="O27" s="48" t="e">
        <f>E32</f>
        <v>#DIV/0!</v>
      </c>
      <c r="P27" s="64" t="e">
        <f t="shared" si="1"/>
        <v>#DIV/0!</v>
      </c>
      <c r="Q27" s="80" t="e">
        <f t="shared" si="2"/>
        <v>#DIV/0!</v>
      </c>
      <c r="R27" s="76"/>
      <c r="S27" s="45"/>
      <c r="T27" s="45"/>
      <c r="U27" s="45"/>
      <c r="V27" s="45"/>
      <c r="W27" s="45"/>
      <c r="X27" s="45"/>
      <c r="Y27" s="61"/>
      <c r="Z27" s="61"/>
      <c r="AA27" s="23"/>
      <c r="AB27" s="23"/>
      <c r="AC27" s="42"/>
    </row>
    <row r="28" spans="1:29" ht="15" thickBot="1">
      <c r="B28" s="3"/>
      <c r="C28" s="29">
        <v>43760</v>
      </c>
      <c r="D28" s="38"/>
      <c r="E28" s="38"/>
      <c r="F28" s="3"/>
      <c r="J28" s="33"/>
      <c r="K28" s="72"/>
      <c r="L28" s="98">
        <v>17</v>
      </c>
      <c r="M28" s="67" t="e">
        <f>D32</f>
        <v>#DIV/0!</v>
      </c>
      <c r="N28" s="68" t="e">
        <f t="shared" si="0"/>
        <v>#DIV/0!</v>
      </c>
      <c r="O28" s="68" t="e">
        <f>E32</f>
        <v>#DIV/0!</v>
      </c>
      <c r="P28" s="69" t="e">
        <f t="shared" si="1"/>
        <v>#DIV/0!</v>
      </c>
      <c r="Q28" s="81" t="e">
        <f t="shared" si="2"/>
        <v>#DIV/0!</v>
      </c>
      <c r="R28" s="76"/>
      <c r="S28" s="45"/>
      <c r="T28" s="45"/>
      <c r="U28" s="45"/>
      <c r="V28" s="45"/>
      <c r="W28" s="45"/>
      <c r="X28" s="45"/>
      <c r="Y28" s="61"/>
      <c r="Z28" s="61"/>
      <c r="AA28" s="23"/>
      <c r="AB28" s="23"/>
      <c r="AC28" s="42"/>
    </row>
    <row r="29" spans="1:29">
      <c r="B29" s="3"/>
      <c r="C29" s="3"/>
      <c r="D29" s="3"/>
      <c r="E29" s="3"/>
      <c r="F29" s="3"/>
      <c r="J29" s="33"/>
      <c r="K29" s="72"/>
      <c r="L29" s="97"/>
      <c r="M29" s="72"/>
      <c r="N29" s="72"/>
      <c r="O29" s="72"/>
      <c r="P29" s="72"/>
      <c r="Q29" s="72"/>
      <c r="R29" s="72"/>
      <c r="S29" s="23"/>
      <c r="T29" s="23"/>
      <c r="U29" s="23"/>
      <c r="V29" s="23"/>
      <c r="W29" s="23"/>
      <c r="Y29" s="61"/>
      <c r="Z29" s="61"/>
      <c r="AA29" s="23"/>
      <c r="AB29" s="23"/>
      <c r="AC29" s="42"/>
    </row>
    <row r="30" spans="1:29" s="39" customFormat="1">
      <c r="J30" s="41"/>
      <c r="K30" s="23"/>
      <c r="L30" s="23"/>
      <c r="M30" s="23"/>
      <c r="N30" s="23"/>
      <c r="O30" s="23"/>
      <c r="P30" s="23"/>
      <c r="Q30" s="23"/>
      <c r="R30" s="23"/>
      <c r="S30" s="23"/>
      <c r="T30" s="23"/>
      <c r="U30" s="23"/>
      <c r="V30" s="23"/>
      <c r="W30" s="23"/>
      <c r="X30" s="23"/>
      <c r="Y30" s="23"/>
      <c r="Z30" s="23"/>
      <c r="AA30" s="23"/>
      <c r="AB30" s="23"/>
      <c r="AC30" s="42"/>
    </row>
    <row r="31" spans="1:29">
      <c r="B31" s="83"/>
      <c r="C31" s="83"/>
      <c r="D31" s="100" t="s">
        <v>47</v>
      </c>
      <c r="E31" s="83"/>
      <c r="F31" s="83"/>
      <c r="J31" s="33"/>
      <c r="K31" s="61"/>
      <c r="L31" s="61"/>
      <c r="M31" s="61"/>
      <c r="N31" s="61"/>
      <c r="O31" s="61"/>
      <c r="P31" s="61"/>
      <c r="Q31" s="61"/>
      <c r="R31" s="23"/>
      <c r="S31" s="23"/>
      <c r="T31" s="2"/>
      <c r="U31" s="2"/>
      <c r="V31" s="2"/>
      <c r="W31" s="23"/>
      <c r="Y31" s="61"/>
      <c r="Z31" s="61"/>
      <c r="AA31" s="23"/>
      <c r="AB31" s="23"/>
      <c r="AC31" s="42"/>
    </row>
    <row r="32" spans="1:29" ht="15" thickBot="1">
      <c r="B32" s="83"/>
      <c r="C32" s="78" t="s">
        <v>17</v>
      </c>
      <c r="D32" s="79" t="e">
        <f>AVERAGE(D12:D28)</f>
        <v>#DIV/0!</v>
      </c>
      <c r="E32" s="79" t="e">
        <f>AVERAGE(E12:E28)</f>
        <v>#DIV/0!</v>
      </c>
      <c r="F32" s="84"/>
      <c r="J32" s="33"/>
      <c r="K32" s="61"/>
      <c r="L32" s="61"/>
      <c r="M32" s="61"/>
      <c r="N32" s="61"/>
      <c r="O32" s="61"/>
      <c r="P32" s="61"/>
      <c r="Q32" s="61"/>
      <c r="R32" s="23"/>
      <c r="S32" s="23"/>
      <c r="T32" s="74"/>
      <c r="U32" s="74"/>
      <c r="V32" s="74"/>
      <c r="W32" s="23"/>
      <c r="X32" s="73"/>
      <c r="Y32" s="73"/>
      <c r="Z32" s="73"/>
      <c r="AA32" s="73"/>
      <c r="AB32" s="77"/>
      <c r="AC32" s="42"/>
    </row>
    <row r="33" spans="2:29" ht="16.2" thickBot="1">
      <c r="B33" s="83"/>
      <c r="C33" s="78" t="s">
        <v>18</v>
      </c>
      <c r="D33" s="79" t="e">
        <f>STDEV(D12:D28)</f>
        <v>#DIV/0!</v>
      </c>
      <c r="E33" s="79" t="e">
        <f t="shared" ref="E33" si="3">STDEV(E12:E28)</f>
        <v>#DIV/0!</v>
      </c>
      <c r="F33" s="84"/>
      <c r="J33" s="33"/>
      <c r="K33" s="61"/>
      <c r="L33" s="61"/>
      <c r="M33" s="61"/>
      <c r="N33" s="61"/>
      <c r="O33" s="61"/>
      <c r="P33" s="61"/>
      <c r="Q33" s="61"/>
      <c r="R33" s="23"/>
      <c r="S33" s="23"/>
      <c r="T33" s="75"/>
      <c r="U33" s="54" t="s">
        <v>30</v>
      </c>
      <c r="V33" s="75"/>
      <c r="W33" s="23"/>
      <c r="X33" s="74"/>
      <c r="Y33" s="51" t="s">
        <v>19</v>
      </c>
      <c r="Z33" s="51" t="s">
        <v>20</v>
      </c>
      <c r="AA33" s="51" t="s">
        <v>32</v>
      </c>
      <c r="AB33" s="72"/>
      <c r="AC33" s="42"/>
    </row>
    <row r="34" spans="2:29" ht="16.2" thickBot="1">
      <c r="B34" s="83"/>
      <c r="C34" s="83"/>
      <c r="D34" s="83"/>
      <c r="E34" s="83"/>
      <c r="F34" s="84"/>
      <c r="G34" s="45"/>
      <c r="J34" s="33"/>
      <c r="K34" s="61"/>
      <c r="L34" s="61"/>
      <c r="M34" s="61"/>
      <c r="N34" s="61"/>
      <c r="O34" s="61"/>
      <c r="P34" s="61"/>
      <c r="Q34" s="61"/>
      <c r="R34" s="23"/>
      <c r="S34" s="23"/>
      <c r="T34" s="76"/>
      <c r="U34" s="47" t="e">
        <f>SUM(Q12:Q28)</f>
        <v>#DIV/0!</v>
      </c>
      <c r="V34" s="76"/>
      <c r="W34" s="23"/>
      <c r="X34" s="75"/>
      <c r="Y34" s="46" t="s">
        <v>25</v>
      </c>
      <c r="Z34" s="46" t="s">
        <v>31</v>
      </c>
      <c r="AA34" s="46"/>
      <c r="AB34" s="72"/>
      <c r="AC34" s="34"/>
    </row>
    <row r="35" spans="2:29">
      <c r="F35" s="23"/>
      <c r="G35" s="23"/>
      <c r="J35" s="33"/>
      <c r="K35" s="61"/>
      <c r="L35" s="61"/>
      <c r="M35" s="61"/>
      <c r="N35" s="61"/>
      <c r="O35" s="61"/>
      <c r="P35" s="61"/>
      <c r="Q35" s="61"/>
      <c r="R35" s="23"/>
      <c r="S35" s="23"/>
      <c r="T35" s="76"/>
      <c r="U35" s="76"/>
      <c r="V35" s="76"/>
      <c r="W35" s="23"/>
      <c r="X35" s="76"/>
      <c r="Y35" s="50" t="e">
        <f>D33</f>
        <v>#DIV/0!</v>
      </c>
      <c r="Z35" s="49" t="e">
        <f>E33</f>
        <v>#DIV/0!</v>
      </c>
      <c r="AA35" s="47" t="e">
        <f>Y35*Z35</f>
        <v>#DIV/0!</v>
      </c>
      <c r="AB35" s="72"/>
      <c r="AC35" s="34"/>
    </row>
    <row r="36" spans="2:29">
      <c r="C36" t="s">
        <v>16</v>
      </c>
      <c r="F36" s="23"/>
      <c r="G36" s="23"/>
      <c r="J36" s="33"/>
      <c r="K36" s="61"/>
      <c r="L36" s="61"/>
      <c r="M36" s="61"/>
      <c r="N36" s="61"/>
      <c r="O36" s="61"/>
      <c r="P36" s="61"/>
      <c r="Q36" s="61"/>
      <c r="R36" s="23"/>
      <c r="S36" s="23"/>
      <c r="T36" s="45"/>
      <c r="U36" s="45"/>
      <c r="V36" s="45"/>
      <c r="W36" s="23"/>
      <c r="X36" s="76"/>
      <c r="Y36" s="72"/>
      <c r="Z36" s="72"/>
      <c r="AA36" s="72"/>
      <c r="AB36" s="72"/>
      <c r="AC36" s="34"/>
    </row>
    <row r="37" spans="2:29" ht="15" thickBot="1">
      <c r="I37" s="39"/>
      <c r="J37" s="41"/>
      <c r="K37" s="61"/>
      <c r="L37" s="61"/>
      <c r="M37" s="61"/>
      <c r="N37" s="61"/>
      <c r="O37" s="61"/>
      <c r="P37" s="61"/>
      <c r="Q37" s="61"/>
      <c r="R37" s="23"/>
      <c r="S37" s="23"/>
      <c r="T37" s="45"/>
      <c r="U37" s="45"/>
      <c r="V37" s="45"/>
      <c r="W37" s="23"/>
      <c r="Y37" s="61"/>
      <c r="Z37" s="61"/>
      <c r="AA37" s="61"/>
      <c r="AB37" s="61"/>
      <c r="AC37" s="34"/>
    </row>
    <row r="38" spans="2:29" ht="15" thickBot="1">
      <c r="B38" s="23"/>
      <c r="C38" s="6"/>
      <c r="D38" s="7"/>
      <c r="E38" s="7"/>
      <c r="F38" s="7"/>
      <c r="G38" s="7"/>
      <c r="H38" s="8"/>
      <c r="I38" s="23"/>
      <c r="J38" s="41"/>
      <c r="K38" s="61"/>
      <c r="L38" s="61"/>
      <c r="M38" s="61"/>
      <c r="N38" s="61"/>
      <c r="O38" s="61"/>
      <c r="P38" s="61"/>
      <c r="Q38" s="61"/>
      <c r="R38" s="23"/>
      <c r="S38" s="23"/>
      <c r="T38" s="76"/>
      <c r="U38" s="76"/>
      <c r="V38" s="72"/>
      <c r="W38" s="23"/>
      <c r="Y38" s="61"/>
      <c r="Z38" s="61"/>
      <c r="AA38" s="61"/>
      <c r="AB38" s="61"/>
      <c r="AC38" s="34"/>
    </row>
    <row r="39" spans="2:29" ht="15" thickBot="1">
      <c r="B39" s="23"/>
      <c r="C39" s="9"/>
      <c r="D39" s="10"/>
      <c r="E39" s="10" t="s">
        <v>6</v>
      </c>
      <c r="F39" s="10"/>
      <c r="H39" s="11"/>
      <c r="I39" s="23"/>
      <c r="J39" s="41"/>
      <c r="K39" s="61"/>
      <c r="L39" s="61"/>
      <c r="M39" s="61"/>
      <c r="N39" s="61"/>
      <c r="O39" s="61"/>
      <c r="P39" s="61"/>
      <c r="Q39" s="61"/>
      <c r="R39" s="23"/>
      <c r="S39" s="23"/>
      <c r="T39" s="76"/>
      <c r="U39" s="62" t="s">
        <v>39</v>
      </c>
      <c r="V39" s="72"/>
      <c r="W39" s="23"/>
      <c r="Y39" s="61"/>
      <c r="Z39" s="61"/>
      <c r="AA39" s="61"/>
      <c r="AB39" s="61"/>
      <c r="AC39" s="34"/>
    </row>
    <row r="40" spans="2:29">
      <c r="B40" s="23"/>
      <c r="C40" s="9"/>
      <c r="D40" s="10"/>
      <c r="E40" s="10"/>
      <c r="F40" s="10"/>
      <c r="G40" s="10"/>
      <c r="H40" s="11"/>
      <c r="I40" s="23"/>
      <c r="J40" s="41"/>
      <c r="K40" s="61"/>
      <c r="L40" s="61"/>
      <c r="M40" s="61"/>
      <c r="N40" s="61"/>
      <c r="O40" s="61"/>
      <c r="P40" s="61"/>
      <c r="Q40" s="61"/>
      <c r="R40" s="23"/>
      <c r="S40" s="23"/>
      <c r="T40" s="76"/>
      <c r="U40" s="96">
        <f>L28</f>
        <v>17</v>
      </c>
      <c r="V40" s="72"/>
      <c r="W40" s="23"/>
      <c r="Y40" s="61"/>
      <c r="Z40" s="61"/>
      <c r="AA40" s="61"/>
      <c r="AB40" s="61"/>
      <c r="AC40" s="34"/>
    </row>
    <row r="41" spans="2:29">
      <c r="B41" s="23"/>
      <c r="C41" s="9"/>
      <c r="D41" s="10"/>
      <c r="E41" s="10"/>
      <c r="F41" s="10"/>
      <c r="G41" s="10"/>
      <c r="H41" s="11"/>
      <c r="I41" s="23"/>
      <c r="J41" s="41"/>
      <c r="K41" s="61"/>
      <c r="L41" s="61"/>
      <c r="M41" s="61"/>
      <c r="N41" s="61"/>
      <c r="O41" s="61"/>
      <c r="P41" s="61"/>
      <c r="Q41" s="61"/>
      <c r="R41" s="23"/>
      <c r="S41" s="23"/>
      <c r="T41" s="76"/>
      <c r="U41" s="76"/>
      <c r="V41" s="76"/>
      <c r="W41" s="23"/>
      <c r="Y41" s="61"/>
      <c r="Z41" s="61"/>
      <c r="AA41" s="61"/>
      <c r="AB41" s="61"/>
      <c r="AC41" s="34"/>
    </row>
    <row r="42" spans="2:29">
      <c r="B42" s="23"/>
      <c r="C42" s="9"/>
      <c r="D42" s="10"/>
      <c r="E42" s="10"/>
      <c r="F42" s="10"/>
      <c r="G42" s="10"/>
      <c r="H42" s="11"/>
      <c r="I42" s="23"/>
      <c r="J42" s="41"/>
      <c r="K42" s="61"/>
      <c r="L42" s="61"/>
      <c r="M42" s="61"/>
      <c r="N42" s="61"/>
      <c r="O42" s="61"/>
      <c r="P42" s="61"/>
      <c r="Q42" s="61"/>
      <c r="R42" s="23"/>
      <c r="S42" s="23"/>
      <c r="T42" s="45"/>
      <c r="U42" s="45"/>
      <c r="V42" s="45"/>
      <c r="W42" s="23"/>
      <c r="Y42" s="61"/>
      <c r="Z42" s="61"/>
      <c r="AA42" s="61"/>
      <c r="AB42" s="61"/>
      <c r="AC42" s="34"/>
    </row>
    <row r="43" spans="2:29">
      <c r="C43" s="9"/>
      <c r="D43" s="10"/>
      <c r="E43" s="10"/>
      <c r="F43" s="10"/>
      <c r="G43" s="10"/>
      <c r="H43" s="11"/>
      <c r="I43" s="23"/>
      <c r="J43" s="41"/>
      <c r="K43" s="61"/>
      <c r="L43" s="61"/>
      <c r="M43" s="61"/>
      <c r="N43" s="61"/>
      <c r="O43" s="61"/>
      <c r="P43" s="61"/>
      <c r="Q43" s="61"/>
      <c r="R43" s="23"/>
      <c r="S43" s="23"/>
      <c r="T43" s="45"/>
      <c r="U43" s="45"/>
      <c r="V43" s="45"/>
      <c r="W43" s="23"/>
      <c r="Y43" s="61"/>
      <c r="Z43" s="61"/>
      <c r="AA43" s="61"/>
      <c r="AB43" s="61"/>
      <c r="AC43" s="34"/>
    </row>
    <row r="44" spans="2:29">
      <c r="C44" s="9"/>
      <c r="D44" s="10"/>
      <c r="E44" s="10"/>
      <c r="F44" s="10"/>
      <c r="G44" s="10"/>
      <c r="H44" s="11"/>
      <c r="I44" s="23"/>
      <c r="J44" s="41"/>
      <c r="K44" s="61"/>
      <c r="L44" s="61"/>
      <c r="M44" s="61"/>
      <c r="N44" s="61"/>
      <c r="O44" s="61"/>
      <c r="P44" s="61"/>
      <c r="Q44" s="61"/>
      <c r="R44" s="23"/>
      <c r="S44" s="23"/>
      <c r="T44" s="23"/>
      <c r="U44" s="23"/>
      <c r="V44" s="23"/>
      <c r="W44" s="23"/>
      <c r="Y44" s="61"/>
      <c r="Z44" s="61"/>
      <c r="AA44" s="61"/>
      <c r="AB44" s="61"/>
      <c r="AC44" s="34"/>
    </row>
    <row r="45" spans="2:29">
      <c r="C45" s="9"/>
      <c r="D45" s="10"/>
      <c r="E45" s="10"/>
      <c r="F45" s="10"/>
      <c r="G45" s="10"/>
      <c r="H45" s="11"/>
      <c r="I45" s="23"/>
      <c r="J45" s="41"/>
      <c r="K45" s="61"/>
      <c r="L45" s="61"/>
      <c r="M45" s="61"/>
      <c r="N45" s="61"/>
      <c r="O45" s="61"/>
      <c r="P45" s="61"/>
      <c r="Q45" s="61"/>
      <c r="R45" s="23"/>
      <c r="S45" s="23"/>
      <c r="T45" s="23"/>
      <c r="U45" s="23"/>
      <c r="V45" s="23"/>
      <c r="W45" s="23"/>
      <c r="Y45" s="61"/>
      <c r="Z45" s="61"/>
      <c r="AA45" s="61"/>
      <c r="AB45" s="61"/>
      <c r="AC45" s="34"/>
    </row>
    <row r="46" spans="2:29">
      <c r="C46" s="9"/>
      <c r="D46" s="10"/>
      <c r="E46" s="10"/>
      <c r="F46" s="10"/>
      <c r="G46" s="10"/>
      <c r="H46" s="11"/>
      <c r="I46" s="23"/>
      <c r="J46" s="41"/>
      <c r="K46" s="61"/>
      <c r="L46" s="61"/>
      <c r="M46" s="61"/>
      <c r="N46" s="61"/>
      <c r="O46" s="61"/>
      <c r="P46" s="61"/>
      <c r="Q46" s="61"/>
      <c r="R46" s="23"/>
      <c r="S46" s="23"/>
      <c r="T46" s="23"/>
      <c r="U46" s="23"/>
      <c r="V46" s="23"/>
      <c r="W46" s="23"/>
      <c r="Y46" s="61"/>
      <c r="Z46" s="61"/>
      <c r="AA46" s="61"/>
      <c r="AB46" s="61"/>
      <c r="AC46" s="34"/>
    </row>
    <row r="47" spans="2:29">
      <c r="C47" s="9"/>
      <c r="D47" s="10"/>
      <c r="E47" s="10"/>
      <c r="F47" s="10"/>
      <c r="G47" s="10"/>
      <c r="H47" s="11"/>
      <c r="I47" s="23"/>
      <c r="J47" s="41"/>
      <c r="K47" s="61"/>
      <c r="L47" s="61"/>
      <c r="M47" s="61"/>
      <c r="N47" s="61"/>
      <c r="O47" s="61"/>
      <c r="P47" s="61"/>
      <c r="Q47" s="61"/>
      <c r="R47" s="23"/>
      <c r="S47" s="23"/>
      <c r="T47" s="23"/>
      <c r="U47" s="23"/>
      <c r="V47" s="23"/>
      <c r="W47" s="23"/>
      <c r="Y47" s="61"/>
      <c r="Z47" s="61"/>
      <c r="AA47" s="61"/>
      <c r="AB47" s="61"/>
      <c r="AC47" s="34"/>
    </row>
    <row r="48" spans="2:29">
      <c r="C48" s="9"/>
      <c r="D48" s="10"/>
      <c r="E48" s="10"/>
      <c r="F48" s="10"/>
      <c r="G48" s="10"/>
      <c r="H48" s="11"/>
      <c r="I48" s="23"/>
      <c r="J48" s="41"/>
      <c r="K48" s="61"/>
      <c r="L48" s="61"/>
      <c r="M48" s="61"/>
      <c r="N48" s="61"/>
      <c r="O48" s="61"/>
      <c r="P48" s="61"/>
      <c r="Q48" s="61"/>
      <c r="R48" s="23"/>
      <c r="S48" s="23"/>
      <c r="T48" s="23"/>
      <c r="U48" s="23"/>
      <c r="V48" s="23"/>
      <c r="W48" s="23"/>
      <c r="Y48" s="61"/>
      <c r="Z48" s="61"/>
      <c r="AA48" s="61"/>
      <c r="AB48" s="61"/>
      <c r="AC48" s="34"/>
    </row>
    <row r="49" spans="3:29">
      <c r="C49" s="9"/>
      <c r="D49" s="10"/>
      <c r="E49" s="10"/>
      <c r="F49" s="10"/>
      <c r="G49" s="10"/>
      <c r="H49" s="11"/>
      <c r="I49" s="23"/>
      <c r="J49" s="41"/>
      <c r="K49" s="61"/>
      <c r="L49" s="61"/>
      <c r="M49" s="61"/>
      <c r="N49" s="61"/>
      <c r="O49" s="61"/>
      <c r="P49" s="61"/>
      <c r="Q49" s="61"/>
      <c r="R49" s="23"/>
      <c r="S49" s="23"/>
      <c r="T49" s="23"/>
      <c r="U49" s="23"/>
      <c r="V49" s="23"/>
      <c r="W49" s="23"/>
      <c r="Y49" s="61"/>
      <c r="Z49" s="61"/>
      <c r="AA49" s="61"/>
      <c r="AB49" s="61"/>
      <c r="AC49" s="34"/>
    </row>
    <row r="50" spans="3:29">
      <c r="C50" s="9"/>
      <c r="D50" s="10"/>
      <c r="E50" s="10"/>
      <c r="F50" s="10"/>
      <c r="G50" s="10"/>
      <c r="H50" s="11"/>
      <c r="I50" s="23"/>
      <c r="J50" s="41"/>
      <c r="K50" s="61"/>
      <c r="L50" s="61"/>
      <c r="M50" s="61"/>
      <c r="N50" s="61"/>
      <c r="O50" s="61"/>
      <c r="P50" s="61"/>
      <c r="Q50" s="61"/>
      <c r="R50" s="23"/>
      <c r="S50" s="23"/>
      <c r="T50" s="23"/>
      <c r="U50" s="23"/>
      <c r="V50" s="23"/>
      <c r="W50" s="23"/>
      <c r="Y50" s="61"/>
      <c r="Z50" s="61"/>
      <c r="AA50" s="61"/>
      <c r="AB50" s="61"/>
      <c r="AC50" s="34"/>
    </row>
    <row r="51" spans="3:29">
      <c r="C51" s="9"/>
      <c r="D51" s="10"/>
      <c r="E51" s="10"/>
      <c r="F51" s="10"/>
      <c r="G51" s="10"/>
      <c r="H51" s="11"/>
      <c r="I51" s="23"/>
      <c r="J51" s="41"/>
      <c r="K51" s="61"/>
      <c r="L51" s="61"/>
      <c r="M51" s="61"/>
      <c r="N51" s="61"/>
      <c r="O51" s="61"/>
      <c r="P51" s="61"/>
      <c r="Q51" s="61"/>
      <c r="R51" s="23"/>
      <c r="S51" s="23"/>
      <c r="T51" s="23"/>
      <c r="U51" s="23"/>
      <c r="V51" s="23"/>
      <c r="W51" s="23"/>
      <c r="Y51" s="61"/>
      <c r="Z51" s="61"/>
      <c r="AA51" s="61"/>
      <c r="AB51" s="61"/>
      <c r="AC51" s="34"/>
    </row>
    <row r="52" spans="3:29">
      <c r="C52" s="9"/>
      <c r="D52" s="10"/>
      <c r="E52" s="10"/>
      <c r="F52" s="10"/>
      <c r="G52" s="10"/>
      <c r="H52" s="11"/>
      <c r="I52" s="23"/>
      <c r="J52" s="41"/>
      <c r="K52" s="61"/>
      <c r="L52" s="61"/>
      <c r="M52" s="61"/>
      <c r="N52" s="61"/>
      <c r="O52" s="61"/>
      <c r="P52" s="61"/>
      <c r="Q52" s="61"/>
      <c r="R52" s="23"/>
      <c r="S52" s="23"/>
      <c r="T52" s="23"/>
      <c r="U52" s="23"/>
      <c r="V52" s="23"/>
      <c r="W52" s="23"/>
      <c r="Y52" s="61"/>
      <c r="Z52" s="61"/>
      <c r="AA52" s="61"/>
      <c r="AB52" s="61"/>
      <c r="AC52" s="34"/>
    </row>
    <row r="53" spans="3:29">
      <c r="C53" s="9"/>
      <c r="D53" s="10"/>
      <c r="E53" s="10"/>
      <c r="F53" s="10"/>
      <c r="G53" s="10"/>
      <c r="H53" s="11"/>
      <c r="I53" s="23"/>
      <c r="J53" s="41"/>
      <c r="K53" s="61"/>
      <c r="L53" s="61"/>
      <c r="M53" s="61"/>
      <c r="N53" s="61"/>
      <c r="O53" s="61"/>
      <c r="P53" s="61"/>
      <c r="Q53" s="61"/>
      <c r="R53" s="23"/>
      <c r="S53" s="23"/>
      <c r="T53" s="23"/>
      <c r="U53" s="23"/>
      <c r="V53" s="23"/>
      <c r="W53" s="23"/>
      <c r="Y53" s="61"/>
      <c r="Z53" s="61"/>
      <c r="AA53" s="61"/>
      <c r="AB53" s="61"/>
      <c r="AC53" s="34"/>
    </row>
    <row r="54" spans="3:29">
      <c r="C54" s="9"/>
      <c r="D54" s="10"/>
      <c r="E54" s="10"/>
      <c r="F54" s="10"/>
      <c r="G54" s="10"/>
      <c r="H54" s="11"/>
      <c r="I54" s="23"/>
      <c r="J54" s="41"/>
      <c r="K54" s="61"/>
      <c r="L54" s="61"/>
      <c r="M54" s="61"/>
      <c r="N54" s="61"/>
      <c r="O54" s="61"/>
      <c r="P54" s="61"/>
      <c r="Q54" s="61"/>
      <c r="R54" s="23"/>
      <c r="S54" s="23"/>
      <c r="T54" s="23"/>
      <c r="U54" s="23"/>
      <c r="V54" s="23"/>
      <c r="W54" s="23"/>
      <c r="Y54" s="61"/>
      <c r="Z54" s="61"/>
      <c r="AA54" s="61"/>
      <c r="AB54" s="61"/>
      <c r="AC54" s="34"/>
    </row>
    <row r="55" spans="3:29" ht="15" thickBot="1">
      <c r="C55" s="9"/>
      <c r="D55" s="10"/>
      <c r="E55" s="10"/>
      <c r="F55" s="10"/>
      <c r="G55" s="10"/>
      <c r="H55" s="11"/>
      <c r="I55" s="23"/>
      <c r="J55" s="41"/>
      <c r="K55" s="61"/>
      <c r="L55" s="61"/>
      <c r="M55" s="61"/>
      <c r="N55" s="61"/>
      <c r="O55" s="61"/>
      <c r="P55" s="61"/>
      <c r="Q55" s="61"/>
      <c r="R55" s="23"/>
      <c r="S55" s="23"/>
      <c r="T55" s="72"/>
      <c r="U55" s="102"/>
      <c r="V55" s="72"/>
      <c r="W55" s="23"/>
      <c r="Y55" s="61"/>
      <c r="Z55" s="61"/>
      <c r="AA55" s="61"/>
      <c r="AB55" s="61"/>
      <c r="AC55" s="34"/>
    </row>
    <row r="56" spans="3:29" ht="15" thickBot="1">
      <c r="C56" s="9"/>
      <c r="D56" s="10"/>
      <c r="E56" s="10"/>
      <c r="F56" s="10"/>
      <c r="G56" s="10"/>
      <c r="H56" s="11"/>
      <c r="I56" s="23"/>
      <c r="J56" s="41"/>
      <c r="K56" s="61"/>
      <c r="L56" s="61"/>
      <c r="M56" s="61"/>
      <c r="N56" s="61"/>
      <c r="O56" s="61"/>
      <c r="P56" s="61"/>
      <c r="Q56" s="61"/>
      <c r="R56" s="23"/>
      <c r="S56" s="23"/>
      <c r="T56" s="72"/>
      <c r="U56" s="63" t="s">
        <v>33</v>
      </c>
      <c r="V56" s="72"/>
      <c r="W56" s="23"/>
      <c r="Y56" s="61"/>
      <c r="Z56" s="61"/>
      <c r="AA56" s="61"/>
      <c r="AB56" s="61"/>
      <c r="AC56" s="34"/>
    </row>
    <row r="57" spans="3:29">
      <c r="C57" s="9"/>
      <c r="D57" s="10"/>
      <c r="E57" s="10"/>
      <c r="F57" s="10"/>
      <c r="G57" s="10"/>
      <c r="H57" s="11"/>
      <c r="I57" s="23"/>
      <c r="J57" s="41"/>
      <c r="K57" s="61"/>
      <c r="L57" s="61"/>
      <c r="M57" s="61"/>
      <c r="N57" s="61"/>
      <c r="O57" s="61"/>
      <c r="P57" s="61"/>
      <c r="Q57" s="61"/>
      <c r="R57" s="23"/>
      <c r="S57" s="23"/>
      <c r="T57" s="72"/>
      <c r="U57" s="70" t="e">
        <f>(1/(U40-1)*(U34/AA35))</f>
        <v>#DIV/0!</v>
      </c>
      <c r="V57" s="72"/>
      <c r="W57" s="23"/>
      <c r="Y57" s="61"/>
      <c r="Z57" s="61"/>
      <c r="AA57" s="61"/>
      <c r="AB57" s="61"/>
      <c r="AC57" s="34"/>
    </row>
    <row r="58" spans="3:29">
      <c r="C58" s="9"/>
      <c r="D58" s="10"/>
      <c r="E58" s="10"/>
      <c r="F58" s="10"/>
      <c r="G58" s="10"/>
      <c r="H58" s="11"/>
      <c r="I58" s="23"/>
      <c r="J58" s="41"/>
      <c r="K58" s="61"/>
      <c r="L58" s="61"/>
      <c r="M58" s="61"/>
      <c r="N58" s="61"/>
      <c r="O58" s="61"/>
      <c r="P58" s="61"/>
      <c r="Q58" s="61"/>
      <c r="R58" s="23"/>
      <c r="S58" s="23"/>
      <c r="T58" s="72"/>
      <c r="U58" s="102" t="s">
        <v>48</v>
      </c>
      <c r="V58" s="72"/>
      <c r="W58" s="23"/>
      <c r="Y58" s="61"/>
      <c r="Z58" s="61"/>
      <c r="AA58" s="61"/>
      <c r="AB58" s="61"/>
      <c r="AC58" s="34"/>
    </row>
    <row r="59" spans="3:29" ht="15" thickBot="1">
      <c r="C59" s="12"/>
      <c r="D59" s="13"/>
      <c r="E59" s="13"/>
      <c r="F59" s="13"/>
      <c r="G59" s="13"/>
      <c r="H59" s="14"/>
      <c r="I59" s="23"/>
      <c r="J59" s="41"/>
      <c r="K59" s="61"/>
      <c r="L59" s="61"/>
      <c r="M59" s="61"/>
      <c r="N59" s="61"/>
      <c r="O59" s="61"/>
      <c r="P59" s="61"/>
      <c r="Q59" s="61"/>
      <c r="R59" s="23"/>
      <c r="S59" s="23"/>
      <c r="T59" s="23"/>
      <c r="U59" s="23"/>
      <c r="V59" s="23"/>
      <c r="W59" s="23"/>
      <c r="Y59" s="61"/>
      <c r="Z59" s="61"/>
      <c r="AA59" s="61"/>
      <c r="AB59" s="61"/>
      <c r="AC59" s="34"/>
    </row>
    <row r="60" spans="3:29" ht="15" thickBot="1">
      <c r="C60" s="10"/>
      <c r="D60" s="10"/>
      <c r="E60" s="10"/>
      <c r="F60" s="10"/>
      <c r="G60" s="10"/>
      <c r="H60" s="10"/>
      <c r="I60" s="23"/>
      <c r="J60" s="41"/>
      <c r="K60" s="61"/>
      <c r="L60" s="61"/>
      <c r="M60" s="61"/>
      <c r="N60" s="61"/>
      <c r="O60" s="61"/>
      <c r="P60" s="61"/>
      <c r="Q60" s="61"/>
      <c r="R60" s="23"/>
      <c r="S60" s="23"/>
      <c r="T60" s="82"/>
      <c r="U60" s="82"/>
      <c r="V60" s="82"/>
      <c r="W60" s="23"/>
      <c r="Y60" s="61"/>
      <c r="Z60" s="61"/>
      <c r="AA60" s="61"/>
      <c r="AB60" s="61"/>
      <c r="AC60" s="34"/>
    </row>
    <row r="61" spans="3:29">
      <c r="I61" s="39"/>
      <c r="J61" s="41"/>
      <c r="K61" s="61"/>
      <c r="L61" s="61"/>
      <c r="M61" s="61"/>
      <c r="N61" s="61"/>
      <c r="O61" s="61"/>
      <c r="P61" s="61"/>
      <c r="Q61" s="61"/>
      <c r="R61" s="23"/>
      <c r="S61" s="23"/>
      <c r="T61" s="82"/>
      <c r="U61" s="55" t="s">
        <v>34</v>
      </c>
      <c r="V61" s="82"/>
      <c r="W61" s="23"/>
      <c r="Y61" s="61"/>
      <c r="Z61" s="61"/>
      <c r="AA61" s="61"/>
      <c r="AB61" s="61"/>
      <c r="AC61" s="34"/>
    </row>
    <row r="62" spans="3:29">
      <c r="I62" s="39"/>
      <c r="J62" s="41"/>
      <c r="K62" s="61"/>
      <c r="L62" s="61"/>
      <c r="M62" s="61"/>
      <c r="N62" s="61"/>
      <c r="O62" s="61"/>
      <c r="P62" s="61"/>
      <c r="Q62" s="61"/>
      <c r="R62" s="23"/>
      <c r="S62" s="23"/>
      <c r="T62" s="82"/>
      <c r="U62" s="56" t="s">
        <v>35</v>
      </c>
      <c r="V62" s="82"/>
      <c r="W62" s="23"/>
      <c r="Y62" s="61"/>
      <c r="Z62" s="61"/>
      <c r="AA62" s="61"/>
      <c r="AB62" s="61"/>
      <c r="AC62" s="34"/>
    </row>
    <row r="63" spans="3:29" ht="15" thickBot="1">
      <c r="I63" s="39"/>
      <c r="J63" s="41"/>
      <c r="K63" s="61"/>
      <c r="L63" s="61"/>
      <c r="M63" s="61"/>
      <c r="N63" s="61"/>
      <c r="O63" s="61"/>
      <c r="P63" s="61"/>
      <c r="Q63" s="61"/>
      <c r="R63" s="23"/>
      <c r="S63" s="23"/>
      <c r="T63" s="82"/>
      <c r="U63" s="57" t="e">
        <f>CORREL(D12:D28,E12:E28)</f>
        <v>#DIV/0!</v>
      </c>
      <c r="V63" s="82"/>
      <c r="W63" s="23"/>
      <c r="Y63" s="61"/>
      <c r="Z63" s="61"/>
      <c r="AA63" s="61"/>
      <c r="AB63" s="61"/>
      <c r="AC63" s="34"/>
    </row>
    <row r="64" spans="3:29">
      <c r="I64" s="39"/>
      <c r="J64" s="41"/>
      <c r="K64" s="61"/>
      <c r="L64" s="61"/>
      <c r="M64" s="61"/>
      <c r="N64" s="61"/>
      <c r="O64" s="61"/>
      <c r="P64" s="61"/>
      <c r="Q64" s="61"/>
      <c r="R64" s="23"/>
      <c r="S64" s="23"/>
      <c r="T64" s="82"/>
      <c r="U64" s="101" t="s">
        <v>49</v>
      </c>
      <c r="V64" s="82"/>
      <c r="W64" s="23"/>
      <c r="Y64" s="61"/>
      <c r="Z64" s="61"/>
      <c r="AA64" s="61"/>
      <c r="AB64" s="61"/>
      <c r="AC64" s="34"/>
    </row>
    <row r="65" spans="2:29" ht="15" thickBot="1">
      <c r="I65" s="39"/>
      <c r="J65" s="43"/>
      <c r="K65" s="35"/>
      <c r="L65" s="35"/>
      <c r="M65" s="35"/>
      <c r="N65" s="35"/>
      <c r="O65" s="35"/>
      <c r="P65" s="35"/>
      <c r="Q65" s="35"/>
      <c r="R65" s="44"/>
      <c r="S65" s="44"/>
      <c r="T65" s="44"/>
      <c r="U65" s="44"/>
      <c r="V65" s="44"/>
      <c r="W65" s="44"/>
      <c r="X65" s="44"/>
      <c r="Y65" s="35"/>
      <c r="Z65" s="35"/>
      <c r="AA65" s="35"/>
      <c r="AB65" s="35"/>
      <c r="AC65" s="36"/>
    </row>
    <row r="66" spans="2:29" ht="15" thickBot="1">
      <c r="I66" s="39"/>
      <c r="J66" s="39"/>
    </row>
    <row r="67" spans="2:29">
      <c r="B67" s="23"/>
      <c r="C67" s="6"/>
      <c r="D67" s="7"/>
      <c r="E67" s="7"/>
      <c r="F67" s="7"/>
      <c r="G67" s="7"/>
      <c r="H67" s="8"/>
      <c r="I67" s="23"/>
      <c r="J67" s="39"/>
    </row>
    <row r="68" spans="2:29">
      <c r="B68" s="23"/>
      <c r="C68" s="9"/>
      <c r="D68" s="10" t="s">
        <v>42</v>
      </c>
      <c r="F68" s="10"/>
      <c r="G68" s="10"/>
      <c r="H68" s="11"/>
      <c r="I68" s="23"/>
      <c r="J68" s="39"/>
    </row>
    <row r="69" spans="2:29">
      <c r="B69" s="23"/>
      <c r="C69" s="9"/>
      <c r="D69" s="10"/>
      <c r="E69" s="10"/>
      <c r="F69" s="10"/>
      <c r="G69" s="10"/>
      <c r="H69" s="11"/>
      <c r="I69" s="23"/>
      <c r="J69" s="39"/>
    </row>
    <row r="70" spans="2:29">
      <c r="B70" s="23"/>
      <c r="C70" s="9"/>
      <c r="D70" s="10"/>
      <c r="E70" s="10"/>
      <c r="F70" s="10"/>
      <c r="G70" s="10"/>
      <c r="H70" s="11"/>
      <c r="I70" s="23"/>
      <c r="J70" s="23"/>
    </row>
    <row r="71" spans="2:29">
      <c r="B71" s="23"/>
      <c r="C71" s="9"/>
      <c r="D71" s="10"/>
      <c r="E71" s="10"/>
      <c r="F71" s="10"/>
      <c r="G71" s="10"/>
      <c r="H71" s="11"/>
      <c r="I71" s="23"/>
      <c r="J71" s="23"/>
    </row>
    <row r="72" spans="2:29">
      <c r="C72" s="9"/>
      <c r="D72" s="10"/>
      <c r="E72" s="10"/>
      <c r="F72" s="10"/>
      <c r="G72" s="10"/>
      <c r="H72" s="11"/>
      <c r="I72" s="23"/>
      <c r="J72" s="23"/>
    </row>
    <row r="73" spans="2:29">
      <c r="C73" s="9"/>
      <c r="D73" s="10"/>
      <c r="E73" s="10"/>
      <c r="F73" s="10"/>
      <c r="G73" s="10"/>
      <c r="H73" s="11"/>
      <c r="I73" s="23"/>
      <c r="J73" s="23"/>
    </row>
    <row r="74" spans="2:29">
      <c r="C74" s="9"/>
      <c r="D74" s="10"/>
      <c r="E74" s="10"/>
      <c r="F74" s="10"/>
      <c r="G74" s="10"/>
      <c r="H74" s="11"/>
      <c r="I74" s="23"/>
      <c r="J74" s="23"/>
    </row>
    <row r="75" spans="2:29">
      <c r="C75" s="9"/>
      <c r="D75" s="10"/>
      <c r="E75" s="10"/>
      <c r="F75" s="10"/>
      <c r="G75" s="10"/>
      <c r="H75" s="11"/>
      <c r="I75" s="23"/>
      <c r="J75" s="23"/>
    </row>
    <row r="76" spans="2:29">
      <c r="C76" s="9"/>
      <c r="D76" s="10"/>
      <c r="E76" s="10"/>
      <c r="F76" s="10"/>
      <c r="G76" s="10"/>
      <c r="H76" s="11"/>
      <c r="I76" s="23"/>
      <c r="J76" s="23"/>
    </row>
    <row r="77" spans="2:29">
      <c r="C77" s="9"/>
      <c r="D77" s="10"/>
      <c r="E77" s="10"/>
      <c r="F77" s="10"/>
      <c r="G77" s="10"/>
      <c r="H77" s="11"/>
      <c r="I77" s="23"/>
      <c r="J77" s="23"/>
    </row>
    <row r="78" spans="2:29">
      <c r="C78" s="9"/>
      <c r="D78" s="10"/>
      <c r="E78" s="10"/>
      <c r="F78" s="10"/>
      <c r="G78" s="10"/>
      <c r="H78" s="11"/>
      <c r="I78" s="23"/>
      <c r="J78" s="23"/>
    </row>
    <row r="79" spans="2:29">
      <c r="C79" s="9"/>
      <c r="D79" s="10"/>
      <c r="E79" s="10"/>
      <c r="F79" s="10"/>
      <c r="G79" s="10"/>
      <c r="H79" s="11"/>
      <c r="I79" s="23"/>
      <c r="J79" s="23"/>
    </row>
    <row r="80" spans="2:29">
      <c r="C80" s="9"/>
      <c r="D80" s="10"/>
      <c r="E80" s="10"/>
      <c r="F80" s="10"/>
      <c r="G80" s="10"/>
      <c r="H80" s="11"/>
      <c r="I80" s="23"/>
      <c r="J80" s="23"/>
    </row>
    <row r="81" spans="3:10">
      <c r="C81" s="9"/>
      <c r="D81" s="10"/>
      <c r="E81" s="10"/>
      <c r="F81" s="10"/>
      <c r="G81" s="10"/>
      <c r="H81" s="11"/>
      <c r="I81" s="23"/>
      <c r="J81" s="23"/>
    </row>
    <row r="82" spans="3:10">
      <c r="C82" s="9"/>
      <c r="D82" s="10"/>
      <c r="E82" s="10"/>
      <c r="F82" s="10"/>
      <c r="G82" s="10"/>
      <c r="H82" s="11"/>
      <c r="I82" s="23"/>
      <c r="J82" s="23"/>
    </row>
    <row r="83" spans="3:10">
      <c r="C83" s="9"/>
      <c r="D83" s="10"/>
      <c r="E83" s="10"/>
      <c r="F83" s="10"/>
      <c r="G83" s="10"/>
      <c r="H83" s="11"/>
      <c r="I83" s="23"/>
      <c r="J83" s="23"/>
    </row>
    <row r="84" spans="3:10">
      <c r="C84" s="9"/>
      <c r="D84" s="10"/>
      <c r="E84" s="10"/>
      <c r="F84" s="10"/>
      <c r="G84" s="10"/>
      <c r="H84" s="11"/>
      <c r="I84" s="23"/>
      <c r="J84" s="23"/>
    </row>
    <row r="85" spans="3:10">
      <c r="C85" s="9"/>
      <c r="D85" s="10"/>
      <c r="E85" s="10"/>
      <c r="F85" s="10"/>
      <c r="G85" s="10"/>
      <c r="H85" s="11"/>
      <c r="I85" s="23"/>
      <c r="J85" s="23"/>
    </row>
    <row r="86" spans="3:10">
      <c r="C86" s="9"/>
      <c r="D86" s="10"/>
      <c r="E86" s="10"/>
      <c r="F86" s="10"/>
      <c r="G86" s="10"/>
      <c r="H86" s="11"/>
      <c r="I86" s="23"/>
      <c r="J86" s="23"/>
    </row>
    <row r="87" spans="3:10">
      <c r="C87" s="9"/>
      <c r="D87" s="10"/>
      <c r="E87" s="10"/>
      <c r="F87" s="10"/>
      <c r="G87" s="10"/>
      <c r="H87" s="11"/>
      <c r="I87" s="23"/>
      <c r="J87" s="23"/>
    </row>
    <row r="88" spans="3:10" ht="15" thickBot="1">
      <c r="C88" s="12"/>
      <c r="D88" s="13"/>
      <c r="E88" s="13"/>
      <c r="F88" s="13"/>
      <c r="G88" s="13"/>
      <c r="H88" s="14"/>
      <c r="I88" s="23"/>
      <c r="J88" s="23"/>
    </row>
    <row r="89" spans="3:10">
      <c r="I89" s="39"/>
      <c r="J89" s="23"/>
    </row>
    <row r="90" spans="3:10">
      <c r="I90" s="39"/>
      <c r="J90" s="23"/>
    </row>
    <row r="91" spans="3:10">
      <c r="C91" t="s">
        <v>43</v>
      </c>
      <c r="I91" s="39"/>
      <c r="J91" s="23"/>
    </row>
    <row r="92" spans="3:10">
      <c r="J92" s="39"/>
    </row>
    <row r="93" spans="3:10">
      <c r="J93" s="39"/>
    </row>
    <row r="94" spans="3:10">
      <c r="J94" s="39"/>
    </row>
  </sheetData>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9C4E4-F4E1-45F4-B54D-13C18F952DFF}">
  <dimension ref="A1:AC95"/>
  <sheetViews>
    <sheetView zoomScale="70" zoomScaleNormal="70" workbookViewId="0">
      <selection activeCell="H37" sqref="H37"/>
    </sheetView>
  </sheetViews>
  <sheetFormatPr defaultRowHeight="14.4"/>
  <cols>
    <col min="2" max="2" width="3.33203125" customWidth="1"/>
    <col min="3" max="3" width="28.77734375" customWidth="1"/>
    <col min="4" max="4" width="21.21875" customWidth="1"/>
    <col min="5" max="5" width="18.77734375" customWidth="1"/>
    <col min="6" max="6" width="3.109375" customWidth="1"/>
    <col min="7" max="7" width="17.109375" bestFit="1" customWidth="1"/>
    <col min="8" max="8" width="18.33203125" customWidth="1"/>
    <col min="11" max="11" width="3.77734375" customWidth="1"/>
    <col min="12" max="12" width="13.33203125" customWidth="1"/>
    <col min="13" max="16" width="14.5546875" customWidth="1"/>
    <col min="17" max="17" width="14.109375" bestFit="1" customWidth="1"/>
    <col min="18" max="18" width="4.33203125" style="39" customWidth="1"/>
    <col min="19" max="19" width="6.77734375" style="39" customWidth="1"/>
    <col min="20" max="20" width="3.6640625" style="39" customWidth="1"/>
    <col min="21" max="21" width="25.77734375" style="39" customWidth="1"/>
    <col min="22" max="22" width="4" style="39" customWidth="1"/>
    <col min="23" max="23" width="6" style="39" customWidth="1"/>
    <col min="24" max="24" width="4.6640625" style="23" customWidth="1"/>
    <col min="25" max="25" width="22.77734375" bestFit="1" customWidth="1"/>
    <col min="26" max="26" width="22.33203125" bestFit="1" customWidth="1"/>
    <col min="27" max="27" width="8.88671875" bestFit="1" customWidth="1"/>
    <col min="28" max="28" width="3.44140625" customWidth="1"/>
    <col min="30" max="30" width="21.77734375" customWidth="1"/>
    <col min="31" max="31" width="3.21875" customWidth="1"/>
  </cols>
  <sheetData>
    <row r="1" spans="2:29" ht="15" thickBot="1">
      <c r="B1" s="15"/>
      <c r="C1" s="99" t="s">
        <v>45</v>
      </c>
      <c r="D1" s="15"/>
      <c r="E1" s="15"/>
    </row>
    <row r="2" spans="2:29" ht="15" thickBot="1">
      <c r="C2" s="16" t="s">
        <v>4</v>
      </c>
      <c r="D2" s="17" t="s">
        <v>11</v>
      </c>
      <c r="E2" s="58"/>
    </row>
    <row r="3" spans="2:29">
      <c r="C3" s="18" t="s">
        <v>5</v>
      </c>
      <c r="D3" s="22" t="s">
        <v>12</v>
      </c>
      <c r="E3" s="59"/>
      <c r="J3" s="30"/>
      <c r="K3" s="31"/>
      <c r="L3" s="31"/>
      <c r="M3" s="31"/>
      <c r="N3" s="31"/>
      <c r="O3" s="31"/>
      <c r="P3" s="31"/>
      <c r="Q3" s="31"/>
      <c r="R3" s="40"/>
      <c r="S3" s="40"/>
      <c r="T3" s="40"/>
      <c r="U3" s="40"/>
      <c r="V3" s="40"/>
      <c r="W3" s="40"/>
      <c r="X3" s="40"/>
      <c r="Y3" s="31"/>
      <c r="Z3" s="31"/>
      <c r="AA3" s="31"/>
      <c r="AB3" s="31"/>
      <c r="AC3" s="32"/>
    </row>
    <row r="4" spans="2:29">
      <c r="C4" s="18" t="s">
        <v>0</v>
      </c>
      <c r="D4" s="21" t="s">
        <v>15</v>
      </c>
      <c r="E4" s="59"/>
      <c r="J4" s="33"/>
      <c r="K4" s="61"/>
      <c r="L4" s="61"/>
      <c r="M4" s="61"/>
      <c r="N4" s="61"/>
      <c r="O4" s="61"/>
      <c r="P4" s="61"/>
      <c r="Q4" s="61"/>
      <c r="R4" s="23"/>
      <c r="S4" s="23"/>
      <c r="T4" s="23"/>
      <c r="U4" s="71" t="s">
        <v>36</v>
      </c>
      <c r="V4" s="23"/>
      <c r="W4" s="23"/>
      <c r="Y4" s="61"/>
      <c r="Z4" s="61"/>
      <c r="AA4" s="61"/>
      <c r="AB4" s="61"/>
      <c r="AC4" s="34"/>
    </row>
    <row r="5" spans="2:29">
      <c r="C5" s="18" t="s">
        <v>3</v>
      </c>
      <c r="D5" s="21" t="s">
        <v>13</v>
      </c>
      <c r="E5" s="59"/>
      <c r="J5" s="33"/>
      <c r="K5" s="61"/>
      <c r="L5" s="61"/>
      <c r="M5" s="61"/>
      <c r="N5" s="61"/>
      <c r="O5" s="61"/>
      <c r="P5" s="61"/>
      <c r="Q5" s="61"/>
      <c r="R5" s="23"/>
      <c r="S5" s="23"/>
      <c r="T5" s="23"/>
      <c r="U5" s="23"/>
      <c r="V5" s="23"/>
      <c r="W5" s="23"/>
      <c r="Y5" s="61"/>
      <c r="Z5" s="61"/>
      <c r="AA5" s="61"/>
      <c r="AB5" s="61"/>
      <c r="AC5" s="34"/>
    </row>
    <row r="6" spans="2:29">
      <c r="C6" s="18" t="s">
        <v>1</v>
      </c>
      <c r="D6" s="22" t="s">
        <v>14</v>
      </c>
      <c r="E6" s="59"/>
      <c r="J6" s="33"/>
      <c r="K6" s="61"/>
      <c r="L6" s="61"/>
      <c r="M6" s="61"/>
      <c r="N6" s="61"/>
      <c r="O6" s="61"/>
      <c r="P6" s="61"/>
      <c r="Q6" s="61"/>
      <c r="R6" s="23"/>
      <c r="S6" s="23"/>
      <c r="T6" s="23"/>
      <c r="U6" s="23"/>
      <c r="V6" s="23"/>
      <c r="W6" s="23"/>
      <c r="Y6" s="61"/>
      <c r="Z6" s="61"/>
      <c r="AA6" s="61"/>
      <c r="AB6" s="61"/>
      <c r="AC6" s="34"/>
    </row>
    <row r="7" spans="2:29" ht="15" thickBot="1">
      <c r="C7" s="19" t="s">
        <v>2</v>
      </c>
      <c r="D7" s="20"/>
      <c r="E7" s="60"/>
      <c r="J7" s="33"/>
      <c r="K7" s="61"/>
      <c r="L7" s="61"/>
      <c r="M7" s="61"/>
      <c r="N7" s="61"/>
      <c r="O7" s="61"/>
      <c r="P7" s="61"/>
      <c r="Q7" s="61"/>
      <c r="R7" s="23"/>
      <c r="S7" s="23"/>
      <c r="T7" s="23"/>
      <c r="U7" s="23"/>
      <c r="V7" s="23"/>
      <c r="W7" s="23"/>
      <c r="Y7" s="61"/>
      <c r="Z7" s="61"/>
      <c r="AA7" s="61"/>
      <c r="AB7" s="61"/>
      <c r="AC7" s="34"/>
    </row>
    <row r="8" spans="2:29">
      <c r="B8" s="1"/>
      <c r="J8" s="33"/>
      <c r="K8" s="61"/>
      <c r="L8" s="61"/>
      <c r="M8" s="61"/>
      <c r="N8" s="61"/>
      <c r="O8" s="61"/>
      <c r="P8" s="61"/>
      <c r="Q8" s="61"/>
      <c r="R8" s="23"/>
      <c r="S8" s="23"/>
      <c r="T8" s="23"/>
      <c r="U8" s="23"/>
      <c r="V8" s="23"/>
      <c r="W8" s="23"/>
      <c r="Y8" s="61"/>
      <c r="Z8" s="61"/>
      <c r="AA8" s="61"/>
      <c r="AB8" s="61"/>
      <c r="AC8" s="34"/>
    </row>
    <row r="9" spans="2:29" ht="15" thickBot="1">
      <c r="B9" s="3"/>
      <c r="C9" s="4"/>
      <c r="D9" s="4"/>
      <c r="E9" s="4"/>
      <c r="F9" s="5"/>
      <c r="G9" s="2"/>
      <c r="J9" s="33"/>
      <c r="K9" s="72"/>
      <c r="L9" s="72"/>
      <c r="M9" s="73"/>
      <c r="N9" s="73"/>
      <c r="O9" s="73"/>
      <c r="P9" s="73"/>
      <c r="Q9" s="73"/>
      <c r="R9" s="73"/>
      <c r="S9" s="2"/>
      <c r="T9" s="23"/>
      <c r="U9" s="23"/>
      <c r="V9" s="23"/>
      <c r="W9" s="2"/>
      <c r="Y9" s="61"/>
      <c r="Z9" s="61"/>
      <c r="AA9" s="61"/>
      <c r="AB9" s="61"/>
      <c r="AC9" s="34"/>
    </row>
    <row r="10" spans="2:29">
      <c r="B10" s="3"/>
      <c r="C10" s="25" t="s">
        <v>7</v>
      </c>
      <c r="D10" s="26" t="s">
        <v>21</v>
      </c>
      <c r="E10" s="26" t="s">
        <v>22</v>
      </c>
      <c r="F10" s="3"/>
      <c r="G10" s="23"/>
      <c r="J10" s="33"/>
      <c r="K10" s="72"/>
      <c r="L10" s="51" t="s">
        <v>41</v>
      </c>
      <c r="M10" s="25" t="s">
        <v>23</v>
      </c>
      <c r="N10" s="51" t="s">
        <v>23</v>
      </c>
      <c r="O10" s="86" t="s">
        <v>20</v>
      </c>
      <c r="P10" s="25" t="s">
        <v>20</v>
      </c>
      <c r="Q10" s="51" t="s">
        <v>29</v>
      </c>
      <c r="R10" s="74"/>
      <c r="S10" s="52"/>
      <c r="T10" s="23"/>
      <c r="U10" s="23"/>
      <c r="V10" s="23"/>
      <c r="W10" s="52"/>
      <c r="Y10" s="61"/>
      <c r="Z10" s="61"/>
      <c r="AA10" s="61"/>
      <c r="AB10" s="61"/>
      <c r="AC10" s="34"/>
    </row>
    <row r="11" spans="2:29" ht="15" thickBot="1">
      <c r="B11" s="3"/>
      <c r="C11" s="24"/>
      <c r="D11" s="27" t="s">
        <v>9</v>
      </c>
      <c r="E11" s="27" t="s">
        <v>8</v>
      </c>
      <c r="F11" s="3"/>
      <c r="G11" s="23"/>
      <c r="J11" s="33"/>
      <c r="K11" s="72"/>
      <c r="L11" s="90"/>
      <c r="M11" s="24" t="s">
        <v>24</v>
      </c>
      <c r="N11" s="90" t="s">
        <v>26</v>
      </c>
      <c r="O11" s="87" t="s">
        <v>27</v>
      </c>
      <c r="P11" s="24" t="s">
        <v>28</v>
      </c>
      <c r="Q11" s="46"/>
      <c r="R11" s="75"/>
      <c r="S11" s="53"/>
      <c r="T11" s="23"/>
      <c r="U11" s="23"/>
      <c r="V11" s="23"/>
      <c r="W11" s="53"/>
      <c r="Y11" s="61"/>
      <c r="Z11" s="61"/>
      <c r="AA11" s="61"/>
      <c r="AB11" s="61"/>
      <c r="AC11" s="34"/>
    </row>
    <row r="12" spans="2:29">
      <c r="B12" s="3"/>
      <c r="C12" s="28" t="s">
        <v>38</v>
      </c>
      <c r="D12" s="37">
        <v>18.88</v>
      </c>
      <c r="E12" s="37">
        <v>17.47</v>
      </c>
      <c r="F12" s="3"/>
      <c r="G12" s="23"/>
      <c r="J12" s="33"/>
      <c r="K12" s="72"/>
      <c r="L12" s="93">
        <v>1</v>
      </c>
      <c r="M12" s="65">
        <f>D33</f>
        <v>22.661666666666669</v>
      </c>
      <c r="N12" s="91">
        <f>D12-M12</f>
        <v>-3.7816666666666698</v>
      </c>
      <c r="O12" s="88">
        <f>E33</f>
        <v>20.871666666666666</v>
      </c>
      <c r="P12" s="64">
        <f>E12-O12</f>
        <v>-3.4016666666666673</v>
      </c>
      <c r="Q12" s="80">
        <f>N12*P12</f>
        <v>12.863969444444457</v>
      </c>
      <c r="R12" s="76"/>
      <c r="S12" s="45"/>
      <c r="T12" s="23"/>
      <c r="U12" s="23"/>
      <c r="V12" s="23"/>
      <c r="W12" s="45"/>
      <c r="Y12" s="61"/>
      <c r="Z12" s="61"/>
      <c r="AA12" s="61"/>
      <c r="AB12" s="61"/>
      <c r="AC12" s="34"/>
    </row>
    <row r="13" spans="2:29">
      <c r="B13" s="3"/>
      <c r="C13" s="29">
        <v>43617</v>
      </c>
      <c r="D13" s="38">
        <v>17.77</v>
      </c>
      <c r="E13" s="38">
        <v>20</v>
      </c>
      <c r="F13" s="3"/>
      <c r="G13" s="23"/>
      <c r="J13" s="33"/>
      <c r="K13" s="72"/>
      <c r="L13" s="94">
        <v>2</v>
      </c>
      <c r="M13" s="66">
        <f>D33</f>
        <v>22.661666666666669</v>
      </c>
      <c r="N13" s="91">
        <f t="shared" ref="N13:N29" si="0">D13-M13</f>
        <v>-4.8916666666666693</v>
      </c>
      <c r="O13" s="88">
        <f>E33</f>
        <v>20.871666666666666</v>
      </c>
      <c r="P13" s="64">
        <f t="shared" ref="P13:P29" si="1">E13-O13</f>
        <v>-0.87166666666666615</v>
      </c>
      <c r="Q13" s="80">
        <f t="shared" ref="Q13:Q29" si="2">N13*P13</f>
        <v>4.2639027777777772</v>
      </c>
      <c r="R13" s="76"/>
      <c r="S13" s="45"/>
      <c r="T13" s="23"/>
      <c r="U13" s="23"/>
      <c r="V13" s="23"/>
      <c r="W13" s="45"/>
      <c r="Y13" s="61"/>
      <c r="Z13" s="61"/>
      <c r="AA13" s="61"/>
      <c r="AB13" s="61"/>
      <c r="AC13" s="34"/>
    </row>
    <row r="14" spans="2:29">
      <c r="B14" s="3"/>
      <c r="C14" s="28" t="s">
        <v>37</v>
      </c>
      <c r="D14" s="38">
        <v>18.88</v>
      </c>
      <c r="E14" s="38">
        <v>16.7</v>
      </c>
      <c r="F14" s="3"/>
      <c r="G14" s="23"/>
      <c r="J14" s="33"/>
      <c r="K14" s="72"/>
      <c r="L14" s="93">
        <v>3</v>
      </c>
      <c r="M14" s="65">
        <f>D33</f>
        <v>22.661666666666669</v>
      </c>
      <c r="N14" s="91">
        <f t="shared" si="0"/>
        <v>-3.7816666666666698</v>
      </c>
      <c r="O14" s="88">
        <f>E33</f>
        <v>20.871666666666666</v>
      </c>
      <c r="P14" s="64">
        <f t="shared" si="1"/>
        <v>-4.1716666666666669</v>
      </c>
      <c r="Q14" s="80">
        <f t="shared" si="2"/>
        <v>15.775852777777791</v>
      </c>
      <c r="R14" s="76"/>
      <c r="S14" s="45"/>
      <c r="T14" s="23"/>
      <c r="U14" s="23"/>
      <c r="V14" s="23"/>
      <c r="W14" s="45"/>
      <c r="X14" s="45"/>
      <c r="Y14" s="61"/>
      <c r="Z14" s="61"/>
      <c r="AA14" s="23"/>
      <c r="AB14" s="23"/>
      <c r="AC14" s="42"/>
    </row>
    <row r="15" spans="2:29">
      <c r="B15" s="3"/>
      <c r="C15" s="29">
        <v>43638</v>
      </c>
      <c r="D15" s="38">
        <v>21.11</v>
      </c>
      <c r="E15" s="38">
        <v>13.81</v>
      </c>
      <c r="F15" s="3"/>
      <c r="G15" s="23"/>
      <c r="J15" s="33"/>
      <c r="K15" s="72"/>
      <c r="L15" s="94">
        <v>4</v>
      </c>
      <c r="M15" s="66">
        <f>D33</f>
        <v>22.661666666666669</v>
      </c>
      <c r="N15" s="91">
        <f t="shared" si="0"/>
        <v>-1.5516666666666694</v>
      </c>
      <c r="O15" s="88">
        <f>E33</f>
        <v>20.871666666666666</v>
      </c>
      <c r="P15" s="64">
        <f t="shared" si="1"/>
        <v>-7.0616666666666656</v>
      </c>
      <c r="Q15" s="80">
        <f t="shared" si="2"/>
        <v>10.957352777777796</v>
      </c>
      <c r="R15" s="76"/>
      <c r="S15" s="45"/>
      <c r="T15" s="23"/>
      <c r="U15" s="23"/>
      <c r="V15" s="23"/>
      <c r="W15" s="45"/>
      <c r="X15" s="45"/>
      <c r="Y15" s="61"/>
      <c r="Z15" s="61"/>
      <c r="AA15" s="23"/>
      <c r="AB15" s="23"/>
      <c r="AC15" s="42"/>
    </row>
    <row r="16" spans="2:29">
      <c r="B16" s="3"/>
      <c r="C16" s="29">
        <v>43642</v>
      </c>
      <c r="D16" s="38">
        <v>22.77</v>
      </c>
      <c r="E16" s="38">
        <v>12.5</v>
      </c>
      <c r="F16" s="3"/>
      <c r="G16" s="23"/>
      <c r="J16" s="33"/>
      <c r="K16" s="72"/>
      <c r="L16" s="93">
        <v>5</v>
      </c>
      <c r="M16" s="66">
        <f>D33</f>
        <v>22.661666666666669</v>
      </c>
      <c r="N16" s="91">
        <f t="shared" si="0"/>
        <v>0.10833333333333073</v>
      </c>
      <c r="O16" s="88">
        <f>E33</f>
        <v>20.871666666666666</v>
      </c>
      <c r="P16" s="64">
        <f t="shared" si="1"/>
        <v>-8.3716666666666661</v>
      </c>
      <c r="Q16" s="80">
        <f t="shared" si="2"/>
        <v>-0.9069305555555337</v>
      </c>
      <c r="R16" s="76"/>
      <c r="S16" s="45"/>
      <c r="T16" s="23"/>
      <c r="U16" s="23"/>
      <c r="V16" s="23"/>
      <c r="W16" s="45"/>
      <c r="X16" s="45"/>
      <c r="Y16" s="61"/>
      <c r="Z16" s="61"/>
      <c r="AA16" s="23"/>
      <c r="AB16" s="23"/>
      <c r="AC16" s="42"/>
    </row>
    <row r="17" spans="1:29">
      <c r="B17" s="3"/>
      <c r="C17" s="29">
        <v>43657</v>
      </c>
      <c r="D17" s="38">
        <v>26.27</v>
      </c>
      <c r="E17" s="38">
        <v>21.68</v>
      </c>
      <c r="F17" s="3"/>
      <c r="G17" s="23"/>
      <c r="J17" s="33"/>
      <c r="K17" s="72"/>
      <c r="L17" s="94">
        <v>6</v>
      </c>
      <c r="M17" s="66">
        <f>D33</f>
        <v>22.661666666666669</v>
      </c>
      <c r="N17" s="91">
        <f t="shared" si="0"/>
        <v>3.6083333333333307</v>
      </c>
      <c r="O17" s="88">
        <f>E33</f>
        <v>20.871666666666666</v>
      </c>
      <c r="P17" s="64">
        <f t="shared" si="1"/>
        <v>0.80833333333333357</v>
      </c>
      <c r="Q17" s="80">
        <f t="shared" si="2"/>
        <v>2.9167361111111099</v>
      </c>
      <c r="R17" s="76"/>
      <c r="S17" s="45"/>
      <c r="T17" s="23"/>
      <c r="U17" s="23"/>
      <c r="V17" s="23"/>
      <c r="W17" s="45"/>
      <c r="X17" s="45"/>
      <c r="Y17" s="61"/>
      <c r="Z17" s="61"/>
      <c r="AA17" s="23"/>
      <c r="AB17" s="23"/>
      <c r="AC17" s="42"/>
    </row>
    <row r="18" spans="1:29">
      <c r="B18" s="3"/>
      <c r="C18" s="29">
        <v>43659</v>
      </c>
      <c r="D18" s="38">
        <v>24.44</v>
      </c>
      <c r="E18" s="38">
        <v>20.98</v>
      </c>
      <c r="F18" s="3"/>
      <c r="G18" s="23"/>
      <c r="J18" s="33"/>
      <c r="K18" s="72"/>
      <c r="L18" s="93">
        <v>7</v>
      </c>
      <c r="M18" s="66">
        <f>D33</f>
        <v>22.661666666666669</v>
      </c>
      <c r="N18" s="91">
        <f t="shared" si="0"/>
        <v>1.7783333333333324</v>
      </c>
      <c r="O18" s="88">
        <f>E33</f>
        <v>20.871666666666666</v>
      </c>
      <c r="P18" s="64">
        <f t="shared" si="1"/>
        <v>0.10833333333333428</v>
      </c>
      <c r="Q18" s="80">
        <f t="shared" si="2"/>
        <v>0.19265277777777937</v>
      </c>
      <c r="R18" s="76"/>
      <c r="S18" s="45"/>
      <c r="T18" s="23"/>
      <c r="U18" s="23"/>
      <c r="V18" s="23"/>
      <c r="W18" s="45"/>
      <c r="X18" s="45"/>
      <c r="Y18" s="61"/>
      <c r="Z18" s="61"/>
      <c r="AA18" s="23"/>
      <c r="AB18" s="23"/>
      <c r="AC18" s="42"/>
    </row>
    <row r="19" spans="1:29">
      <c r="A19" s="85" t="s">
        <v>40</v>
      </c>
      <c r="B19" s="3"/>
      <c r="C19" s="29">
        <v>43661</v>
      </c>
      <c r="D19" s="38">
        <v>24.44</v>
      </c>
      <c r="E19" s="38">
        <v>22</v>
      </c>
      <c r="F19" s="3"/>
      <c r="G19" s="23"/>
      <c r="J19" s="33"/>
      <c r="K19" s="72"/>
      <c r="L19" s="94">
        <v>8</v>
      </c>
      <c r="M19" s="66">
        <f>D33</f>
        <v>22.661666666666669</v>
      </c>
      <c r="N19" s="91">
        <f t="shared" si="0"/>
        <v>1.7783333333333324</v>
      </c>
      <c r="O19" s="88">
        <f>E33</f>
        <v>20.871666666666666</v>
      </c>
      <c r="P19" s="64">
        <f t="shared" si="1"/>
        <v>1.1283333333333339</v>
      </c>
      <c r="Q19" s="80">
        <f t="shared" si="2"/>
        <v>2.0065527777777779</v>
      </c>
      <c r="R19" s="76"/>
      <c r="S19" s="45"/>
      <c r="T19" s="23"/>
      <c r="U19" s="23"/>
      <c r="V19" s="23"/>
      <c r="W19" s="45"/>
      <c r="X19" s="45"/>
      <c r="Y19" s="61"/>
      <c r="Z19" s="61"/>
      <c r="AA19" s="23"/>
      <c r="AB19" s="23"/>
      <c r="AC19" s="42"/>
    </row>
    <row r="20" spans="1:29">
      <c r="A20" s="85" t="s">
        <v>40</v>
      </c>
      <c r="B20" s="3"/>
      <c r="C20" s="29">
        <v>43662</v>
      </c>
      <c r="D20" s="38">
        <v>23.88</v>
      </c>
      <c r="E20" s="38">
        <v>23</v>
      </c>
      <c r="F20" s="3"/>
      <c r="G20" s="23"/>
      <c r="J20" s="33"/>
      <c r="K20" s="72"/>
      <c r="L20" s="93">
        <v>9</v>
      </c>
      <c r="M20" s="66">
        <f>D33</f>
        <v>22.661666666666669</v>
      </c>
      <c r="N20" s="91">
        <f t="shared" si="0"/>
        <v>1.2183333333333302</v>
      </c>
      <c r="O20" s="88">
        <f>E33</f>
        <v>20.871666666666666</v>
      </c>
      <c r="P20" s="64">
        <f t="shared" si="1"/>
        <v>2.1283333333333339</v>
      </c>
      <c r="Q20" s="80">
        <f t="shared" si="2"/>
        <v>2.5930194444444381</v>
      </c>
      <c r="R20" s="76"/>
      <c r="S20" s="45"/>
      <c r="T20" s="23"/>
      <c r="U20" s="23"/>
      <c r="V20" s="23"/>
      <c r="W20" s="45"/>
      <c r="X20" s="45"/>
      <c r="Y20" s="61"/>
      <c r="Z20" s="61"/>
      <c r="AA20" s="23"/>
      <c r="AB20" s="23"/>
      <c r="AC20" s="42"/>
    </row>
    <row r="21" spans="1:29">
      <c r="B21" s="3"/>
      <c r="C21" s="29">
        <v>43670</v>
      </c>
      <c r="D21" s="38">
        <v>25</v>
      </c>
      <c r="E21" s="38">
        <v>18</v>
      </c>
      <c r="F21" s="3"/>
      <c r="G21" s="23"/>
      <c r="J21" s="33"/>
      <c r="K21" s="72"/>
      <c r="L21" s="94">
        <v>10</v>
      </c>
      <c r="M21" s="66">
        <f>D33</f>
        <v>22.661666666666669</v>
      </c>
      <c r="N21" s="91">
        <f t="shared" si="0"/>
        <v>2.3383333333333312</v>
      </c>
      <c r="O21" s="88">
        <f>E33</f>
        <v>20.871666666666666</v>
      </c>
      <c r="P21" s="64">
        <f t="shared" si="1"/>
        <v>-2.8716666666666661</v>
      </c>
      <c r="Q21" s="80">
        <f t="shared" si="2"/>
        <v>-6.7149138888888817</v>
      </c>
      <c r="R21" s="76"/>
      <c r="S21" s="45"/>
      <c r="T21" s="23"/>
      <c r="U21" s="23"/>
      <c r="V21" s="23"/>
      <c r="W21" s="45"/>
      <c r="X21" s="45"/>
      <c r="Y21" s="61"/>
      <c r="Z21" s="61"/>
      <c r="AA21" s="23"/>
      <c r="AB21" s="23"/>
      <c r="AC21" s="42"/>
    </row>
    <row r="22" spans="1:29">
      <c r="B22" s="3"/>
      <c r="C22" s="29">
        <v>43671</v>
      </c>
      <c r="D22" s="38">
        <v>27</v>
      </c>
      <c r="E22" s="38">
        <v>26</v>
      </c>
      <c r="F22" s="3"/>
      <c r="G22" s="23"/>
      <c r="J22" s="33"/>
      <c r="K22" s="72"/>
      <c r="L22" s="93">
        <v>11</v>
      </c>
      <c r="M22" s="66">
        <f>D33</f>
        <v>22.661666666666669</v>
      </c>
      <c r="N22" s="91">
        <f t="shared" si="0"/>
        <v>4.3383333333333312</v>
      </c>
      <c r="O22" s="88">
        <f>E33</f>
        <v>20.871666666666666</v>
      </c>
      <c r="P22" s="64">
        <f t="shared" si="1"/>
        <v>5.1283333333333339</v>
      </c>
      <c r="Q22" s="80">
        <f t="shared" si="2"/>
        <v>22.248419444444437</v>
      </c>
      <c r="R22" s="76"/>
      <c r="S22" s="45"/>
      <c r="T22" s="45"/>
      <c r="U22" s="45"/>
      <c r="V22" s="45"/>
      <c r="W22" s="45"/>
      <c r="X22" s="45"/>
      <c r="Y22" s="61"/>
      <c r="Z22" s="61"/>
      <c r="AA22" s="23"/>
      <c r="AB22" s="23"/>
      <c r="AC22" s="42"/>
    </row>
    <row r="23" spans="1:29">
      <c r="B23" s="3"/>
      <c r="C23" s="29">
        <v>43684</v>
      </c>
      <c r="D23" s="38">
        <v>25</v>
      </c>
      <c r="E23" s="38">
        <v>23.13</v>
      </c>
      <c r="F23" s="3"/>
      <c r="G23" s="23"/>
      <c r="J23" s="33"/>
      <c r="K23" s="72"/>
      <c r="L23" s="94">
        <v>12</v>
      </c>
      <c r="M23" s="66">
        <f>D33</f>
        <v>22.661666666666669</v>
      </c>
      <c r="N23" s="91">
        <f t="shared" si="0"/>
        <v>2.3383333333333312</v>
      </c>
      <c r="O23" s="88">
        <f>E33</f>
        <v>20.871666666666666</v>
      </c>
      <c r="P23" s="64">
        <f t="shared" si="1"/>
        <v>2.2583333333333329</v>
      </c>
      <c r="Q23" s="80">
        <f t="shared" si="2"/>
        <v>5.2807361111111053</v>
      </c>
      <c r="R23" s="76"/>
      <c r="S23" s="45"/>
      <c r="T23" s="45"/>
      <c r="U23" s="45"/>
      <c r="V23" s="45"/>
      <c r="W23" s="45"/>
      <c r="X23" s="45"/>
      <c r="Y23" s="61"/>
      <c r="Z23" s="61"/>
      <c r="AA23" s="23"/>
      <c r="AB23" s="23"/>
      <c r="AC23" s="42"/>
    </row>
    <row r="24" spans="1:29">
      <c r="B24" s="3"/>
      <c r="C24" s="29">
        <v>43687</v>
      </c>
      <c r="D24" s="38">
        <v>25</v>
      </c>
      <c r="E24" s="38">
        <v>24</v>
      </c>
      <c r="F24" s="3"/>
      <c r="G24" s="23"/>
      <c r="J24" s="33"/>
      <c r="K24" s="72"/>
      <c r="L24" s="93">
        <v>13</v>
      </c>
      <c r="M24" s="66">
        <f>D33</f>
        <v>22.661666666666669</v>
      </c>
      <c r="N24" s="91">
        <f t="shared" si="0"/>
        <v>2.3383333333333312</v>
      </c>
      <c r="O24" s="88">
        <f>E33</f>
        <v>20.871666666666666</v>
      </c>
      <c r="P24" s="64">
        <f t="shared" si="1"/>
        <v>3.1283333333333339</v>
      </c>
      <c r="Q24" s="80">
        <f t="shared" si="2"/>
        <v>7.3150861111111052</v>
      </c>
      <c r="R24" s="76"/>
      <c r="S24" s="45"/>
      <c r="T24" s="45"/>
      <c r="U24" s="45"/>
      <c r="V24" s="45"/>
      <c r="W24" s="45"/>
      <c r="X24" s="45"/>
      <c r="Y24" s="61"/>
      <c r="Z24" s="61"/>
      <c r="AA24" s="23"/>
      <c r="AB24" s="23"/>
      <c r="AC24" s="42"/>
    </row>
    <row r="25" spans="1:29">
      <c r="B25" s="3"/>
      <c r="C25" s="29">
        <v>43691</v>
      </c>
      <c r="D25" s="38">
        <v>24.16</v>
      </c>
      <c r="E25" s="38">
        <v>23.32</v>
      </c>
      <c r="F25" s="3"/>
      <c r="G25" s="23"/>
      <c r="J25" s="33"/>
      <c r="K25" s="72"/>
      <c r="L25" s="94">
        <v>14</v>
      </c>
      <c r="M25" s="66">
        <f>D33</f>
        <v>22.661666666666669</v>
      </c>
      <c r="N25" s="91">
        <f t="shared" si="0"/>
        <v>1.4983333333333313</v>
      </c>
      <c r="O25" s="88">
        <f>E33</f>
        <v>20.871666666666666</v>
      </c>
      <c r="P25" s="64">
        <f t="shared" si="1"/>
        <v>2.4483333333333341</v>
      </c>
      <c r="Q25" s="80">
        <f t="shared" si="2"/>
        <v>3.6684194444444405</v>
      </c>
      <c r="R25" s="76"/>
      <c r="S25" s="45"/>
      <c r="T25" s="45"/>
      <c r="U25" s="45"/>
      <c r="V25" s="45"/>
      <c r="W25" s="45"/>
      <c r="X25" s="45"/>
      <c r="Y25" s="61"/>
      <c r="Z25" s="61"/>
      <c r="AA25" s="23"/>
      <c r="AB25" s="23"/>
      <c r="AC25" s="42"/>
    </row>
    <row r="26" spans="1:29">
      <c r="B26" s="3"/>
      <c r="C26" s="29">
        <v>43708</v>
      </c>
      <c r="D26" s="38">
        <v>23.88</v>
      </c>
      <c r="E26" s="38">
        <v>22.6</v>
      </c>
      <c r="F26" s="3"/>
      <c r="G26" s="23"/>
      <c r="J26" s="33"/>
      <c r="K26" s="72"/>
      <c r="L26" s="93">
        <v>15</v>
      </c>
      <c r="M26" s="66">
        <f>D33</f>
        <v>22.661666666666669</v>
      </c>
      <c r="N26" s="91">
        <f t="shared" si="0"/>
        <v>1.2183333333333302</v>
      </c>
      <c r="O26" s="88">
        <f>E33</f>
        <v>20.871666666666666</v>
      </c>
      <c r="P26" s="64">
        <f t="shared" si="1"/>
        <v>1.7283333333333353</v>
      </c>
      <c r="Q26" s="80">
        <f t="shared" si="2"/>
        <v>2.1056861111111078</v>
      </c>
      <c r="R26" s="76"/>
      <c r="S26" s="45"/>
      <c r="T26" s="45"/>
      <c r="U26" s="45"/>
      <c r="V26" s="45"/>
      <c r="W26" s="45"/>
      <c r="X26" s="45"/>
      <c r="Y26" s="61"/>
      <c r="Z26" s="61"/>
      <c r="AA26" s="23"/>
      <c r="AB26" s="23"/>
      <c r="AC26" s="42"/>
    </row>
    <row r="27" spans="1:29">
      <c r="B27" s="3"/>
      <c r="C27" s="29">
        <v>43715</v>
      </c>
      <c r="D27" s="38">
        <v>23.33</v>
      </c>
      <c r="E27" s="38">
        <v>28</v>
      </c>
      <c r="F27" s="3"/>
      <c r="G27" s="23"/>
      <c r="J27" s="33"/>
      <c r="K27" s="72"/>
      <c r="L27" s="94">
        <v>16</v>
      </c>
      <c r="M27" s="66">
        <f>D33</f>
        <v>22.661666666666669</v>
      </c>
      <c r="N27" s="91">
        <f t="shared" si="0"/>
        <v>0.66833333333332945</v>
      </c>
      <c r="O27" s="88">
        <f>E33</f>
        <v>20.871666666666666</v>
      </c>
      <c r="P27" s="64">
        <f t="shared" si="1"/>
        <v>7.1283333333333339</v>
      </c>
      <c r="Q27" s="80">
        <f t="shared" si="2"/>
        <v>4.76410277777775</v>
      </c>
      <c r="R27" s="76"/>
      <c r="S27" s="45"/>
      <c r="T27" s="45"/>
      <c r="U27" s="45"/>
      <c r="V27" s="45"/>
      <c r="W27" s="45"/>
      <c r="X27" s="45"/>
      <c r="Y27" s="61"/>
      <c r="Z27" s="61"/>
      <c r="AA27" s="23"/>
      <c r="AB27" s="23"/>
      <c r="AC27" s="42"/>
    </row>
    <row r="28" spans="1:29">
      <c r="B28" s="3"/>
      <c r="C28" s="29">
        <v>43746</v>
      </c>
      <c r="D28" s="38">
        <v>19.440000000000001</v>
      </c>
      <c r="E28" s="38">
        <v>21.5</v>
      </c>
      <c r="F28" s="3"/>
      <c r="G28" s="23"/>
      <c r="J28" s="33"/>
      <c r="K28" s="72"/>
      <c r="L28" s="93">
        <v>17</v>
      </c>
      <c r="M28" s="66">
        <f>D33</f>
        <v>22.661666666666669</v>
      </c>
      <c r="N28" s="91">
        <f t="shared" si="0"/>
        <v>-3.2216666666666676</v>
      </c>
      <c r="O28" s="88">
        <f>E33</f>
        <v>20.871666666666666</v>
      </c>
      <c r="P28" s="64">
        <f t="shared" si="1"/>
        <v>0.62833333333333385</v>
      </c>
      <c r="Q28" s="80">
        <f t="shared" si="2"/>
        <v>-2.0242805555555576</v>
      </c>
      <c r="R28" s="76"/>
      <c r="S28" s="45"/>
      <c r="T28" s="45"/>
      <c r="U28" s="45"/>
      <c r="V28" s="45"/>
      <c r="W28" s="45"/>
      <c r="X28" s="45"/>
      <c r="Y28" s="61"/>
      <c r="Z28" s="61"/>
      <c r="AA28" s="23"/>
      <c r="AB28" s="23"/>
      <c r="AC28" s="42"/>
    </row>
    <row r="29" spans="1:29" ht="15" thickBot="1">
      <c r="B29" s="3"/>
      <c r="C29" s="29">
        <v>43760</v>
      </c>
      <c r="D29" s="38">
        <v>16.66</v>
      </c>
      <c r="E29" s="38">
        <v>21</v>
      </c>
      <c r="F29" s="3"/>
      <c r="G29" s="23"/>
      <c r="J29" s="33"/>
      <c r="K29" s="72"/>
      <c r="L29" s="95">
        <v>18</v>
      </c>
      <c r="M29" s="67">
        <f>D33</f>
        <v>22.661666666666669</v>
      </c>
      <c r="N29" s="92">
        <f t="shared" si="0"/>
        <v>-6.0016666666666687</v>
      </c>
      <c r="O29" s="89">
        <f>E33</f>
        <v>20.871666666666666</v>
      </c>
      <c r="P29" s="69">
        <f t="shared" si="1"/>
        <v>0.12833333333333385</v>
      </c>
      <c r="Q29" s="81">
        <f t="shared" si="2"/>
        <v>-0.77021388888889231</v>
      </c>
      <c r="R29" s="76"/>
      <c r="S29" s="45"/>
      <c r="T29" s="45"/>
      <c r="U29" s="45"/>
      <c r="V29" s="45"/>
      <c r="W29" s="45"/>
      <c r="X29" s="45"/>
      <c r="Y29" s="61"/>
      <c r="Z29" s="61"/>
      <c r="AA29" s="23"/>
      <c r="AB29" s="23"/>
      <c r="AC29" s="42"/>
    </row>
    <row r="30" spans="1:29">
      <c r="B30" s="3"/>
      <c r="C30" s="3"/>
      <c r="D30" s="3"/>
      <c r="E30" s="3"/>
      <c r="F30" s="3"/>
      <c r="J30" s="33"/>
      <c r="K30" s="72"/>
      <c r="L30" s="72"/>
      <c r="M30" s="72"/>
      <c r="N30" s="72"/>
      <c r="O30" s="72"/>
      <c r="P30" s="72"/>
      <c r="Q30" s="72"/>
      <c r="R30" s="72"/>
      <c r="S30" s="23"/>
      <c r="T30" s="23"/>
      <c r="U30" s="23"/>
      <c r="V30" s="23"/>
      <c r="W30" s="23"/>
      <c r="Y30" s="61"/>
      <c r="Z30" s="61"/>
      <c r="AA30" s="23"/>
      <c r="AB30" s="23"/>
      <c r="AC30" s="42"/>
    </row>
    <row r="31" spans="1:29" s="39" customFormat="1">
      <c r="J31" s="41"/>
      <c r="K31" s="23"/>
      <c r="L31" s="23"/>
      <c r="M31" s="23"/>
      <c r="N31" s="23"/>
      <c r="O31" s="23"/>
      <c r="P31" s="23"/>
      <c r="Q31" s="23"/>
      <c r="R31" s="23"/>
      <c r="S31" s="23"/>
      <c r="T31" s="23"/>
      <c r="U31" s="23"/>
      <c r="V31" s="23"/>
      <c r="W31" s="23"/>
      <c r="X31" s="23"/>
      <c r="Y31" s="23"/>
      <c r="Z31" s="23"/>
      <c r="AA31" s="23"/>
      <c r="AB31" s="23"/>
      <c r="AC31" s="42"/>
    </row>
    <row r="32" spans="1:29">
      <c r="B32" s="83"/>
      <c r="C32" s="83"/>
      <c r="D32" s="100" t="s">
        <v>47</v>
      </c>
      <c r="E32" s="83"/>
      <c r="F32" s="83"/>
      <c r="J32" s="33"/>
      <c r="K32" s="61"/>
      <c r="L32" s="61"/>
      <c r="M32" s="61"/>
      <c r="N32" s="61"/>
      <c r="O32" s="61"/>
      <c r="P32" s="61"/>
      <c r="Q32" s="61"/>
      <c r="R32" s="23"/>
      <c r="S32" s="23"/>
      <c r="T32" s="2"/>
      <c r="U32" s="2"/>
      <c r="V32" s="2"/>
      <c r="W32" s="23"/>
      <c r="Y32" s="61"/>
      <c r="Z32" s="61"/>
      <c r="AA32" s="23"/>
      <c r="AB32" s="23"/>
      <c r="AC32" s="42"/>
    </row>
    <row r="33" spans="2:29" ht="15" thickBot="1">
      <c r="B33" s="83"/>
      <c r="C33" s="78" t="s">
        <v>17</v>
      </c>
      <c r="D33" s="79">
        <f>AVERAGE(D12:D29)</f>
        <v>22.661666666666669</v>
      </c>
      <c r="E33" s="79">
        <f>AVERAGE(E12:E29)</f>
        <v>20.871666666666666</v>
      </c>
      <c r="F33" s="84"/>
      <c r="J33" s="33"/>
      <c r="K33" s="61"/>
      <c r="L33" s="61"/>
      <c r="M33" s="61"/>
      <c r="N33" s="61"/>
      <c r="O33" s="61"/>
      <c r="P33" s="61"/>
      <c r="Q33" s="61"/>
      <c r="R33" s="23"/>
      <c r="S33" s="23"/>
      <c r="T33" s="74"/>
      <c r="U33" s="74"/>
      <c r="V33" s="74"/>
      <c r="W33" s="23"/>
      <c r="X33" s="73"/>
      <c r="Y33" s="73"/>
      <c r="Z33" s="73"/>
      <c r="AA33" s="73"/>
      <c r="AB33" s="77"/>
      <c r="AC33" s="42"/>
    </row>
    <row r="34" spans="2:29" ht="16.2" thickBot="1">
      <c r="B34" s="83"/>
      <c r="C34" s="78" t="s">
        <v>18</v>
      </c>
      <c r="D34" s="79">
        <f>STDEV(D12:D29)</f>
        <v>3.0829593307881962</v>
      </c>
      <c r="E34" s="79">
        <f t="shared" ref="E34" si="3">STDEV(E12:E29)</f>
        <v>3.9540943039722638</v>
      </c>
      <c r="F34" s="84"/>
      <c r="J34" s="33"/>
      <c r="K34" s="61"/>
      <c r="L34" s="61"/>
      <c r="M34" s="61"/>
      <c r="N34" s="61"/>
      <c r="O34" s="61"/>
      <c r="P34" s="61"/>
      <c r="Q34" s="61"/>
      <c r="R34" s="23"/>
      <c r="S34" s="23"/>
      <c r="T34" s="75"/>
      <c r="U34" s="54" t="s">
        <v>30</v>
      </c>
      <c r="V34" s="75"/>
      <c r="W34" s="23"/>
      <c r="X34" s="74"/>
      <c r="Y34" s="51" t="s">
        <v>19</v>
      </c>
      <c r="Z34" s="51" t="s">
        <v>20</v>
      </c>
      <c r="AA34" s="51" t="s">
        <v>32</v>
      </c>
      <c r="AB34" s="72"/>
      <c r="AC34" s="42"/>
    </row>
    <row r="35" spans="2:29" ht="16.2" thickBot="1">
      <c r="B35" s="83"/>
      <c r="C35" s="83"/>
      <c r="D35" s="83"/>
      <c r="E35" s="83"/>
      <c r="F35" s="84"/>
      <c r="G35" s="45"/>
      <c r="J35" s="33"/>
      <c r="K35" s="61"/>
      <c r="L35" s="61"/>
      <c r="M35" s="61"/>
      <c r="N35" s="61"/>
      <c r="O35" s="61"/>
      <c r="P35" s="61"/>
      <c r="Q35" s="61"/>
      <c r="R35" s="23"/>
      <c r="S35" s="23"/>
      <c r="T35" s="76"/>
      <c r="U35" s="47">
        <f>SUM(Q12:Q29)</f>
        <v>86.536150000000006</v>
      </c>
      <c r="V35" s="76"/>
      <c r="W35" s="23"/>
      <c r="X35" s="75"/>
      <c r="Y35" s="46" t="s">
        <v>25</v>
      </c>
      <c r="Z35" s="46" t="s">
        <v>31</v>
      </c>
      <c r="AA35" s="46"/>
      <c r="AB35" s="72"/>
      <c r="AC35" s="34"/>
    </row>
    <row r="36" spans="2:29">
      <c r="F36" s="23"/>
      <c r="G36" s="23"/>
      <c r="J36" s="33"/>
      <c r="K36" s="61"/>
      <c r="L36" s="61"/>
      <c r="M36" s="61"/>
      <c r="N36" s="61"/>
      <c r="O36" s="61"/>
      <c r="P36" s="61"/>
      <c r="Q36" s="61"/>
      <c r="R36" s="23"/>
      <c r="S36" s="23"/>
      <c r="T36" s="76"/>
      <c r="U36" s="76"/>
      <c r="V36" s="76"/>
      <c r="W36" s="23"/>
      <c r="X36" s="76"/>
      <c r="Y36" s="50">
        <f>D34</f>
        <v>3.0829593307881962</v>
      </c>
      <c r="Z36" s="49">
        <f>E34</f>
        <v>3.9540943039722638</v>
      </c>
      <c r="AA36" s="47">
        <f>Y36*Z36</f>
        <v>12.190311929247748</v>
      </c>
      <c r="AB36" s="72"/>
      <c r="AC36" s="34"/>
    </row>
    <row r="37" spans="2:29">
      <c r="C37" t="s">
        <v>16</v>
      </c>
      <c r="F37" s="23"/>
      <c r="G37" s="23"/>
      <c r="J37" s="33"/>
      <c r="K37" s="61"/>
      <c r="L37" s="61"/>
      <c r="M37" s="61"/>
      <c r="N37" s="61"/>
      <c r="O37" s="61"/>
      <c r="P37" s="61"/>
      <c r="Q37" s="61"/>
      <c r="R37" s="23"/>
      <c r="S37" s="23"/>
      <c r="T37" s="45"/>
      <c r="U37" s="45"/>
      <c r="V37" s="45"/>
      <c r="W37" s="23"/>
      <c r="X37" s="76"/>
      <c r="Y37" s="72"/>
      <c r="Z37" s="72"/>
      <c r="AA37" s="72"/>
      <c r="AB37" s="72"/>
      <c r="AC37" s="34"/>
    </row>
    <row r="38" spans="2:29" ht="15" thickBot="1">
      <c r="I38" s="39"/>
      <c r="J38" s="41"/>
      <c r="K38" s="61"/>
      <c r="L38" s="61"/>
      <c r="M38" s="61"/>
      <c r="N38" s="61"/>
      <c r="O38" s="61"/>
      <c r="P38" s="61"/>
      <c r="Q38" s="61"/>
      <c r="R38" s="23"/>
      <c r="S38" s="23"/>
      <c r="T38" s="45"/>
      <c r="U38" s="45"/>
      <c r="V38" s="45"/>
      <c r="W38" s="23"/>
      <c r="Y38" s="61"/>
      <c r="Z38" s="61"/>
      <c r="AA38" s="61"/>
      <c r="AB38" s="61"/>
      <c r="AC38" s="34"/>
    </row>
    <row r="39" spans="2:29" ht="15" thickBot="1">
      <c r="B39" s="23"/>
      <c r="C39" s="6"/>
      <c r="D39" s="7"/>
      <c r="E39" s="7"/>
      <c r="F39" s="7"/>
      <c r="G39" s="7"/>
      <c r="H39" s="8"/>
      <c r="I39" s="23"/>
      <c r="J39" s="41"/>
      <c r="K39" s="61"/>
      <c r="L39" s="61"/>
      <c r="M39" s="61"/>
      <c r="N39" s="61"/>
      <c r="O39" s="61"/>
      <c r="P39" s="61"/>
      <c r="Q39" s="61"/>
      <c r="R39" s="23"/>
      <c r="S39" s="23"/>
      <c r="T39" s="76"/>
      <c r="U39" s="76"/>
      <c r="V39" s="72"/>
      <c r="W39" s="23"/>
      <c r="Y39" s="61"/>
      <c r="Z39" s="61"/>
      <c r="AA39" s="61"/>
      <c r="AB39" s="61"/>
      <c r="AC39" s="34"/>
    </row>
    <row r="40" spans="2:29" ht="15" thickBot="1">
      <c r="B40" s="23"/>
      <c r="C40" s="9"/>
      <c r="D40" s="10" t="s">
        <v>6</v>
      </c>
      <c r="F40" s="10"/>
      <c r="H40" s="11"/>
      <c r="I40" s="23"/>
      <c r="J40" s="41"/>
      <c r="K40" s="61"/>
      <c r="L40" s="61"/>
      <c r="M40" s="61"/>
      <c r="N40" s="61"/>
      <c r="O40" s="61"/>
      <c r="P40" s="61"/>
      <c r="Q40" s="61"/>
      <c r="R40" s="23"/>
      <c r="S40" s="23"/>
      <c r="T40" s="76"/>
      <c r="U40" s="62" t="s">
        <v>39</v>
      </c>
      <c r="V40" s="72"/>
      <c r="W40" s="23"/>
      <c r="Y40" s="61"/>
      <c r="Z40" s="61"/>
      <c r="AA40" s="61"/>
      <c r="AB40" s="61"/>
      <c r="AC40" s="34"/>
    </row>
    <row r="41" spans="2:29">
      <c r="B41" s="23"/>
      <c r="C41" s="9"/>
      <c r="D41" s="10"/>
      <c r="E41" s="10"/>
      <c r="F41" s="10"/>
      <c r="G41" s="10"/>
      <c r="H41" s="11"/>
      <c r="I41" s="23"/>
      <c r="J41" s="41"/>
      <c r="K41" s="61"/>
      <c r="L41" s="61"/>
      <c r="M41" s="61"/>
      <c r="N41" s="61"/>
      <c r="O41" s="61"/>
      <c r="P41" s="61"/>
      <c r="Q41" s="61"/>
      <c r="R41" s="23"/>
      <c r="S41" s="23"/>
      <c r="T41" s="76"/>
      <c r="U41" s="96">
        <f>L29</f>
        <v>18</v>
      </c>
      <c r="V41" s="72"/>
      <c r="W41" s="23"/>
      <c r="Y41" s="61"/>
      <c r="Z41" s="61"/>
      <c r="AA41" s="61"/>
      <c r="AB41" s="61"/>
      <c r="AC41" s="34"/>
    </row>
    <row r="42" spans="2:29">
      <c r="B42" s="23"/>
      <c r="C42" s="9"/>
      <c r="D42" s="10"/>
      <c r="E42" s="10"/>
      <c r="F42" s="10"/>
      <c r="G42" s="10"/>
      <c r="H42" s="11"/>
      <c r="I42" s="23"/>
      <c r="J42" s="41"/>
      <c r="K42" s="61"/>
      <c r="L42" s="61"/>
      <c r="M42" s="61"/>
      <c r="N42" s="61"/>
      <c r="O42" s="61"/>
      <c r="P42" s="61"/>
      <c r="Q42" s="61"/>
      <c r="R42" s="23"/>
      <c r="S42" s="23"/>
      <c r="T42" s="76"/>
      <c r="U42" s="76"/>
      <c r="V42" s="76"/>
      <c r="W42" s="23"/>
      <c r="Y42" s="61"/>
      <c r="Z42" s="61"/>
      <c r="AA42" s="61"/>
      <c r="AB42" s="61"/>
      <c r="AC42" s="34"/>
    </row>
    <row r="43" spans="2:29">
      <c r="B43" s="23"/>
      <c r="C43" s="9"/>
      <c r="D43" s="10"/>
      <c r="E43" s="10"/>
      <c r="F43" s="10"/>
      <c r="G43" s="10"/>
      <c r="H43" s="11"/>
      <c r="I43" s="23"/>
      <c r="J43" s="41"/>
      <c r="K43" s="61"/>
      <c r="L43" s="61"/>
      <c r="M43" s="61"/>
      <c r="N43" s="61"/>
      <c r="O43" s="61"/>
      <c r="P43" s="61"/>
      <c r="Q43" s="61"/>
      <c r="R43" s="23"/>
      <c r="S43" s="23"/>
      <c r="T43" s="45"/>
      <c r="U43" s="45"/>
      <c r="V43" s="45"/>
      <c r="W43" s="23"/>
      <c r="Y43" s="61"/>
      <c r="Z43" s="61"/>
      <c r="AA43" s="61"/>
      <c r="AB43" s="61"/>
      <c r="AC43" s="34"/>
    </row>
    <row r="44" spans="2:29">
      <c r="C44" s="9"/>
      <c r="D44" s="10"/>
      <c r="E44" s="10"/>
      <c r="F44" s="10"/>
      <c r="G44" s="10"/>
      <c r="H44" s="11"/>
      <c r="I44" s="23"/>
      <c r="J44" s="41"/>
      <c r="K44" s="61"/>
      <c r="L44" s="61"/>
      <c r="M44" s="61"/>
      <c r="N44" s="61"/>
      <c r="O44" s="61"/>
      <c r="P44" s="61"/>
      <c r="Q44" s="61"/>
      <c r="R44" s="23"/>
      <c r="S44" s="23"/>
      <c r="T44" s="45"/>
      <c r="U44" s="45"/>
      <c r="V44" s="45"/>
      <c r="W44" s="23"/>
      <c r="Y44" s="61"/>
      <c r="Z44" s="61"/>
      <c r="AA44" s="61"/>
      <c r="AB44" s="61"/>
      <c r="AC44" s="34"/>
    </row>
    <row r="45" spans="2:29">
      <c r="C45" s="9"/>
      <c r="D45" s="10"/>
      <c r="E45" s="10"/>
      <c r="F45" s="10"/>
      <c r="G45" s="10"/>
      <c r="H45" s="11"/>
      <c r="I45" s="23"/>
      <c r="J45" s="41"/>
      <c r="K45" s="61"/>
      <c r="L45" s="61"/>
      <c r="M45" s="61"/>
      <c r="N45" s="61"/>
      <c r="O45" s="61"/>
      <c r="P45" s="61"/>
      <c r="Q45" s="61"/>
      <c r="R45" s="23"/>
      <c r="S45" s="23"/>
      <c r="T45" s="23"/>
      <c r="U45" s="23"/>
      <c r="V45" s="23"/>
      <c r="W45" s="23"/>
      <c r="Y45" s="61"/>
      <c r="Z45" s="61"/>
      <c r="AA45" s="61"/>
      <c r="AB45" s="61"/>
      <c r="AC45" s="34"/>
    </row>
    <row r="46" spans="2:29">
      <c r="C46" s="9"/>
      <c r="D46" s="10"/>
      <c r="E46" s="10"/>
      <c r="F46" s="10"/>
      <c r="G46" s="10"/>
      <c r="H46" s="11"/>
      <c r="I46" s="23"/>
      <c r="J46" s="41"/>
      <c r="K46" s="61"/>
      <c r="L46" s="61"/>
      <c r="M46" s="61"/>
      <c r="N46" s="61"/>
      <c r="O46" s="61"/>
      <c r="P46" s="61"/>
      <c r="Q46" s="61"/>
      <c r="R46" s="23"/>
      <c r="S46" s="23"/>
      <c r="T46" s="23"/>
      <c r="U46" s="23"/>
      <c r="V46" s="23"/>
      <c r="W46" s="23"/>
      <c r="Y46" s="61"/>
      <c r="Z46" s="61"/>
      <c r="AA46" s="61"/>
      <c r="AB46" s="61"/>
      <c r="AC46" s="34"/>
    </row>
    <row r="47" spans="2:29">
      <c r="C47" s="9"/>
      <c r="D47" s="10"/>
      <c r="E47" s="10"/>
      <c r="F47" s="10"/>
      <c r="G47" s="10"/>
      <c r="H47" s="11"/>
      <c r="I47" s="23"/>
      <c r="J47" s="41"/>
      <c r="K47" s="61"/>
      <c r="L47" s="61"/>
      <c r="M47" s="61"/>
      <c r="N47" s="61"/>
      <c r="O47" s="61"/>
      <c r="P47" s="61"/>
      <c r="Q47" s="61"/>
      <c r="R47" s="23"/>
      <c r="S47" s="23"/>
      <c r="T47" s="23"/>
      <c r="U47" s="23"/>
      <c r="V47" s="23"/>
      <c r="W47" s="23"/>
      <c r="Y47" s="61"/>
      <c r="Z47" s="61"/>
      <c r="AA47" s="61"/>
      <c r="AB47" s="61"/>
      <c r="AC47" s="34"/>
    </row>
    <row r="48" spans="2:29">
      <c r="C48" s="9"/>
      <c r="D48" s="10"/>
      <c r="E48" s="10"/>
      <c r="F48" s="10"/>
      <c r="G48" s="10"/>
      <c r="H48" s="11"/>
      <c r="I48" s="23"/>
      <c r="J48" s="41"/>
      <c r="K48" s="61"/>
      <c r="L48" s="61"/>
      <c r="M48" s="61"/>
      <c r="N48" s="61"/>
      <c r="O48" s="61"/>
      <c r="P48" s="61"/>
      <c r="Q48" s="61"/>
      <c r="R48" s="23"/>
      <c r="S48" s="23"/>
      <c r="T48" s="23"/>
      <c r="U48" s="23"/>
      <c r="V48" s="23"/>
      <c r="W48" s="23"/>
      <c r="Y48" s="61"/>
      <c r="Z48" s="61"/>
      <c r="AA48" s="61"/>
      <c r="AB48" s="61"/>
      <c r="AC48" s="34"/>
    </row>
    <row r="49" spans="3:29">
      <c r="C49" s="9"/>
      <c r="D49" s="10"/>
      <c r="E49" s="10"/>
      <c r="F49" s="10"/>
      <c r="G49" s="10"/>
      <c r="H49" s="11"/>
      <c r="I49" s="23"/>
      <c r="J49" s="41"/>
      <c r="K49" s="61"/>
      <c r="L49" s="61"/>
      <c r="M49" s="61"/>
      <c r="N49" s="61"/>
      <c r="O49" s="61"/>
      <c r="P49" s="61"/>
      <c r="Q49" s="61"/>
      <c r="R49" s="23"/>
      <c r="S49" s="23"/>
      <c r="T49" s="23"/>
      <c r="U49" s="23"/>
      <c r="V49" s="23"/>
      <c r="W49" s="23"/>
      <c r="Y49" s="61"/>
      <c r="Z49" s="61"/>
      <c r="AA49" s="61"/>
      <c r="AB49" s="61"/>
      <c r="AC49" s="34"/>
    </row>
    <row r="50" spans="3:29">
      <c r="C50" s="9"/>
      <c r="D50" s="10"/>
      <c r="E50" s="10"/>
      <c r="F50" s="10"/>
      <c r="G50" s="10"/>
      <c r="H50" s="11"/>
      <c r="I50" s="23"/>
      <c r="J50" s="41"/>
      <c r="K50" s="61"/>
      <c r="L50" s="61"/>
      <c r="M50" s="61"/>
      <c r="N50" s="61"/>
      <c r="O50" s="61"/>
      <c r="P50" s="61"/>
      <c r="Q50" s="61"/>
      <c r="R50" s="23"/>
      <c r="S50" s="23"/>
      <c r="T50" s="23"/>
      <c r="U50" s="23"/>
      <c r="V50" s="23"/>
      <c r="W50" s="23"/>
      <c r="Y50" s="61"/>
      <c r="Z50" s="61"/>
      <c r="AA50" s="61"/>
      <c r="AB50" s="61"/>
      <c r="AC50" s="34"/>
    </row>
    <row r="51" spans="3:29">
      <c r="C51" s="9"/>
      <c r="D51" s="10"/>
      <c r="E51" s="10"/>
      <c r="F51" s="10"/>
      <c r="G51" s="10"/>
      <c r="H51" s="11"/>
      <c r="I51" s="23"/>
      <c r="J51" s="41"/>
      <c r="K51" s="61"/>
      <c r="L51" s="61"/>
      <c r="M51" s="61"/>
      <c r="N51" s="61"/>
      <c r="O51" s="61"/>
      <c r="P51" s="61"/>
      <c r="Q51" s="61"/>
      <c r="R51" s="23"/>
      <c r="S51" s="23"/>
      <c r="T51" s="23"/>
      <c r="U51" s="23"/>
      <c r="V51" s="23"/>
      <c r="W51" s="23"/>
      <c r="Y51" s="61"/>
      <c r="Z51" s="61"/>
      <c r="AA51" s="61"/>
      <c r="AB51" s="61"/>
      <c r="AC51" s="34"/>
    </row>
    <row r="52" spans="3:29">
      <c r="C52" s="9"/>
      <c r="D52" s="10"/>
      <c r="E52" s="10"/>
      <c r="F52" s="10"/>
      <c r="G52" s="10"/>
      <c r="H52" s="11"/>
      <c r="I52" s="23"/>
      <c r="J52" s="41"/>
      <c r="K52" s="61"/>
      <c r="L52" s="61"/>
      <c r="M52" s="61"/>
      <c r="N52" s="61"/>
      <c r="O52" s="61"/>
      <c r="P52" s="61"/>
      <c r="Q52" s="61"/>
      <c r="R52" s="23"/>
      <c r="S52" s="23"/>
      <c r="T52" s="23"/>
      <c r="U52" s="23"/>
      <c r="V52" s="23"/>
      <c r="W52" s="23"/>
      <c r="Y52" s="61"/>
      <c r="Z52" s="61"/>
      <c r="AA52" s="61"/>
      <c r="AB52" s="61"/>
      <c r="AC52" s="34"/>
    </row>
    <row r="53" spans="3:29">
      <c r="C53" s="9"/>
      <c r="D53" s="10"/>
      <c r="E53" s="10"/>
      <c r="F53" s="10"/>
      <c r="G53" s="10"/>
      <c r="H53" s="11"/>
      <c r="I53" s="23"/>
      <c r="J53" s="41"/>
      <c r="K53" s="61"/>
      <c r="L53" s="61"/>
      <c r="M53" s="61"/>
      <c r="N53" s="61"/>
      <c r="O53" s="61"/>
      <c r="P53" s="61"/>
      <c r="Q53" s="61"/>
      <c r="R53" s="23"/>
      <c r="S53" s="23"/>
      <c r="T53" s="23"/>
      <c r="U53" s="23"/>
      <c r="V53" s="23"/>
      <c r="W53" s="23"/>
      <c r="Y53" s="61"/>
      <c r="Z53" s="61"/>
      <c r="AA53" s="61"/>
      <c r="AB53" s="61"/>
      <c r="AC53" s="34"/>
    </row>
    <row r="54" spans="3:29">
      <c r="C54" s="9"/>
      <c r="D54" s="10"/>
      <c r="E54" s="10"/>
      <c r="F54" s="10"/>
      <c r="G54" s="10"/>
      <c r="H54" s="11"/>
      <c r="I54" s="23"/>
      <c r="J54" s="41"/>
      <c r="K54" s="61"/>
      <c r="L54" s="61"/>
      <c r="M54" s="61"/>
      <c r="N54" s="61"/>
      <c r="O54" s="61"/>
      <c r="P54" s="61"/>
      <c r="Q54" s="61"/>
      <c r="R54" s="23"/>
      <c r="S54" s="23"/>
      <c r="T54" s="23"/>
      <c r="U54" s="23"/>
      <c r="V54" s="23"/>
      <c r="W54" s="23"/>
      <c r="Y54" s="61"/>
      <c r="Z54" s="61"/>
      <c r="AA54" s="61"/>
      <c r="AB54" s="61"/>
      <c r="AC54" s="34"/>
    </row>
    <row r="55" spans="3:29">
      <c r="C55" s="9"/>
      <c r="D55" s="10"/>
      <c r="E55" s="10"/>
      <c r="F55" s="10"/>
      <c r="G55" s="10"/>
      <c r="H55" s="11"/>
      <c r="I55" s="23"/>
      <c r="J55" s="41"/>
      <c r="K55" s="61"/>
      <c r="L55" s="61"/>
      <c r="M55" s="61"/>
      <c r="N55" s="61"/>
      <c r="O55" s="61"/>
      <c r="P55" s="61"/>
      <c r="Q55" s="61"/>
      <c r="R55" s="23"/>
      <c r="S55" s="23"/>
      <c r="T55" s="23"/>
      <c r="U55" s="23"/>
      <c r="V55" s="23"/>
      <c r="W55" s="23"/>
      <c r="Y55" s="61"/>
      <c r="Z55" s="61"/>
      <c r="AA55" s="61"/>
      <c r="AB55" s="61"/>
      <c r="AC55" s="34"/>
    </row>
    <row r="56" spans="3:29" ht="15" thickBot="1">
      <c r="C56" s="9"/>
      <c r="D56" s="10"/>
      <c r="E56" s="10"/>
      <c r="F56" s="10"/>
      <c r="G56" s="10"/>
      <c r="H56" s="11"/>
      <c r="I56" s="23"/>
      <c r="J56" s="41"/>
      <c r="K56" s="61"/>
      <c r="L56" s="61"/>
      <c r="M56" s="61"/>
      <c r="N56" s="61"/>
      <c r="O56" s="61"/>
      <c r="P56" s="61"/>
      <c r="Q56" s="61"/>
      <c r="R56" s="23"/>
      <c r="S56" s="23"/>
      <c r="T56" s="72"/>
      <c r="U56" s="72"/>
      <c r="V56" s="72"/>
      <c r="W56" s="23"/>
      <c r="Y56" s="61"/>
      <c r="Z56" s="61"/>
      <c r="AA56" s="61"/>
      <c r="AB56" s="61"/>
      <c r="AC56" s="34"/>
    </row>
    <row r="57" spans="3:29" ht="15" thickBot="1">
      <c r="C57" s="9"/>
      <c r="D57" s="10"/>
      <c r="E57" s="10"/>
      <c r="F57" s="10"/>
      <c r="G57" s="10"/>
      <c r="H57" s="11"/>
      <c r="I57" s="23"/>
      <c r="J57" s="41"/>
      <c r="K57" s="61"/>
      <c r="L57" s="61"/>
      <c r="M57" s="61"/>
      <c r="N57" s="61"/>
      <c r="O57" s="61"/>
      <c r="P57" s="61"/>
      <c r="Q57" s="61"/>
      <c r="R57" s="23"/>
      <c r="S57" s="23"/>
      <c r="T57" s="72"/>
      <c r="U57" s="63" t="s">
        <v>33</v>
      </c>
      <c r="V57" s="72"/>
      <c r="W57" s="23"/>
      <c r="Y57" s="61"/>
      <c r="Z57" s="61"/>
      <c r="AA57" s="61"/>
      <c r="AB57" s="61"/>
      <c r="AC57" s="34"/>
    </row>
    <row r="58" spans="3:29">
      <c r="C58" s="9"/>
      <c r="D58" s="10"/>
      <c r="E58" s="10"/>
      <c r="F58" s="10"/>
      <c r="G58" s="10"/>
      <c r="H58" s="11"/>
      <c r="I58" s="23"/>
      <c r="J58" s="41"/>
      <c r="K58" s="61"/>
      <c r="L58" s="61"/>
      <c r="M58" s="61"/>
      <c r="N58" s="61"/>
      <c r="O58" s="61"/>
      <c r="P58" s="61"/>
      <c r="Q58" s="61"/>
      <c r="R58" s="23"/>
      <c r="S58" s="23"/>
      <c r="T58" s="72"/>
      <c r="U58" s="70">
        <f>(1/(U41-1)*(U35/AA36))</f>
        <v>0.41757436513931795</v>
      </c>
      <c r="V58" s="72"/>
      <c r="W58" s="23"/>
      <c r="Y58" s="61"/>
      <c r="Z58" s="61"/>
      <c r="AA58" s="61"/>
      <c r="AB58" s="61"/>
      <c r="AC58" s="34"/>
    </row>
    <row r="59" spans="3:29">
      <c r="C59" s="9"/>
      <c r="D59" s="10"/>
      <c r="E59" s="10"/>
      <c r="F59" s="10"/>
      <c r="G59" s="10"/>
      <c r="H59" s="11"/>
      <c r="I59" s="23"/>
      <c r="J59" s="41"/>
      <c r="K59" s="61"/>
      <c r="L59" s="61"/>
      <c r="M59" s="61"/>
      <c r="N59" s="61"/>
      <c r="O59" s="61"/>
      <c r="P59" s="61"/>
      <c r="Q59" s="61"/>
      <c r="R59" s="23"/>
      <c r="S59" s="23"/>
      <c r="T59" s="72"/>
      <c r="U59" s="102" t="s">
        <v>48</v>
      </c>
      <c r="V59" s="72"/>
      <c r="W59" s="23"/>
      <c r="Y59" s="61"/>
      <c r="Z59" s="61"/>
      <c r="AA59" s="61"/>
      <c r="AB59" s="61"/>
      <c r="AC59" s="34"/>
    </row>
    <row r="60" spans="3:29" ht="15" thickBot="1">
      <c r="C60" s="12"/>
      <c r="D60" s="13"/>
      <c r="E60" s="13"/>
      <c r="F60" s="13"/>
      <c r="G60" s="13"/>
      <c r="H60" s="14"/>
      <c r="I60" s="23"/>
      <c r="J60" s="41"/>
      <c r="K60" s="61"/>
      <c r="L60" s="61"/>
      <c r="M60" s="61"/>
      <c r="N60" s="61"/>
      <c r="O60" s="61"/>
      <c r="P60" s="61"/>
      <c r="Q60" s="61"/>
      <c r="R60" s="23"/>
      <c r="S60" s="23"/>
      <c r="T60" s="23"/>
      <c r="U60" s="23"/>
      <c r="V60" s="23"/>
      <c r="W60" s="23"/>
      <c r="Y60" s="61"/>
      <c r="Z60" s="61"/>
      <c r="AA60" s="61"/>
      <c r="AB60" s="61"/>
      <c r="AC60" s="34"/>
    </row>
    <row r="61" spans="3:29" ht="15" thickBot="1">
      <c r="C61" s="10"/>
      <c r="D61" s="10"/>
      <c r="E61" s="10"/>
      <c r="F61" s="10"/>
      <c r="G61" s="10"/>
      <c r="H61" s="10"/>
      <c r="I61" s="23"/>
      <c r="J61" s="41"/>
      <c r="K61" s="61"/>
      <c r="L61" s="61"/>
      <c r="M61" s="61"/>
      <c r="N61" s="61"/>
      <c r="O61" s="61"/>
      <c r="P61" s="61"/>
      <c r="Q61" s="61"/>
      <c r="R61" s="23"/>
      <c r="S61" s="23"/>
      <c r="T61" s="82"/>
      <c r="U61" s="82"/>
      <c r="V61" s="82"/>
      <c r="W61" s="23"/>
      <c r="Y61" s="61"/>
      <c r="Z61" s="61"/>
      <c r="AA61" s="61"/>
      <c r="AB61" s="61"/>
      <c r="AC61" s="34"/>
    </row>
    <row r="62" spans="3:29">
      <c r="I62" s="39"/>
      <c r="J62" s="41"/>
      <c r="K62" s="61"/>
      <c r="L62" s="61"/>
      <c r="M62" s="61"/>
      <c r="N62" s="61"/>
      <c r="O62" s="61"/>
      <c r="P62" s="61"/>
      <c r="Q62" s="61"/>
      <c r="R62" s="23"/>
      <c r="S62" s="23"/>
      <c r="T62" s="82"/>
      <c r="U62" s="55" t="s">
        <v>34</v>
      </c>
      <c r="V62" s="82"/>
      <c r="W62" s="23"/>
      <c r="Y62" s="61"/>
      <c r="Z62" s="61"/>
      <c r="AA62" s="61"/>
      <c r="AB62" s="61"/>
      <c r="AC62" s="34"/>
    </row>
    <row r="63" spans="3:29">
      <c r="I63" s="39"/>
      <c r="J63" s="41"/>
      <c r="K63" s="61"/>
      <c r="L63" s="61"/>
      <c r="M63" s="61"/>
      <c r="N63" s="61"/>
      <c r="O63" s="61"/>
      <c r="P63" s="61"/>
      <c r="Q63" s="61"/>
      <c r="R63" s="23"/>
      <c r="S63" s="23"/>
      <c r="T63" s="82"/>
      <c r="U63" s="56" t="s">
        <v>35</v>
      </c>
      <c r="V63" s="82"/>
      <c r="W63" s="23"/>
      <c r="Y63" s="61"/>
      <c r="Z63" s="61"/>
      <c r="AA63" s="61"/>
      <c r="AB63" s="61"/>
      <c r="AC63" s="34"/>
    </row>
    <row r="64" spans="3:29" ht="15" thickBot="1">
      <c r="I64" s="39"/>
      <c r="J64" s="41"/>
      <c r="K64" s="61"/>
      <c r="L64" s="61"/>
      <c r="M64" s="61"/>
      <c r="N64" s="61"/>
      <c r="O64" s="61"/>
      <c r="P64" s="61"/>
      <c r="Q64" s="61"/>
      <c r="R64" s="23"/>
      <c r="S64" s="23"/>
      <c r="T64" s="82"/>
      <c r="U64" s="57">
        <f>CORREL(D12:D29,E12:E29)</f>
        <v>0.41757436513931567</v>
      </c>
      <c r="V64" s="82"/>
      <c r="W64" s="23"/>
      <c r="Y64" s="61"/>
      <c r="Z64" s="61"/>
      <c r="AA64" s="61"/>
      <c r="AB64" s="61"/>
      <c r="AC64" s="34"/>
    </row>
    <row r="65" spans="2:29">
      <c r="I65" s="39"/>
      <c r="J65" s="41"/>
      <c r="K65" s="61"/>
      <c r="L65" s="61"/>
      <c r="M65" s="61"/>
      <c r="N65" s="61"/>
      <c r="O65" s="61"/>
      <c r="P65" s="61"/>
      <c r="Q65" s="61"/>
      <c r="R65" s="23"/>
      <c r="S65" s="23"/>
      <c r="T65" s="82"/>
      <c r="U65" s="101" t="s">
        <v>49</v>
      </c>
      <c r="V65" s="82"/>
      <c r="W65" s="23"/>
      <c r="Y65" s="61"/>
      <c r="Z65" s="61"/>
      <c r="AA65" s="61"/>
      <c r="AB65" s="61"/>
      <c r="AC65" s="34"/>
    </row>
    <row r="66" spans="2:29" ht="15" thickBot="1">
      <c r="I66" s="39"/>
      <c r="J66" s="43"/>
      <c r="K66" s="35"/>
      <c r="L66" s="35"/>
      <c r="M66" s="35"/>
      <c r="N66" s="35"/>
      <c r="O66" s="35"/>
      <c r="P66" s="35"/>
      <c r="Q66" s="35"/>
      <c r="R66" s="44"/>
      <c r="S66" s="44"/>
      <c r="T66" s="44"/>
      <c r="U66" s="44"/>
      <c r="V66" s="44"/>
      <c r="W66" s="44"/>
      <c r="X66" s="44"/>
      <c r="Y66" s="35"/>
      <c r="Z66" s="35"/>
      <c r="AA66" s="35"/>
      <c r="AB66" s="35"/>
      <c r="AC66" s="36"/>
    </row>
    <row r="67" spans="2:29" ht="15" thickBot="1">
      <c r="I67" s="39"/>
      <c r="J67" s="39"/>
    </row>
    <row r="68" spans="2:29">
      <c r="B68" s="23"/>
      <c r="C68" s="6"/>
      <c r="D68" s="7"/>
      <c r="E68" s="7"/>
      <c r="F68" s="7"/>
      <c r="G68" s="7"/>
      <c r="H68" s="8"/>
      <c r="I68" s="23"/>
      <c r="J68" s="39"/>
    </row>
    <row r="69" spans="2:29">
      <c r="B69" s="23"/>
      <c r="C69" s="9"/>
      <c r="D69" s="10" t="s">
        <v>42</v>
      </c>
      <c r="F69" s="10"/>
      <c r="G69" s="10"/>
      <c r="H69" s="11"/>
      <c r="I69" s="23"/>
      <c r="J69" s="39"/>
    </row>
    <row r="70" spans="2:29">
      <c r="B70" s="23"/>
      <c r="C70" s="9"/>
      <c r="D70" s="10"/>
      <c r="E70" s="10"/>
      <c r="F70" s="10"/>
      <c r="G70" s="10"/>
      <c r="H70" s="11"/>
      <c r="I70" s="23"/>
      <c r="J70" s="39"/>
    </row>
    <row r="71" spans="2:29">
      <c r="B71" s="23"/>
      <c r="C71" s="9"/>
      <c r="D71" s="10"/>
      <c r="E71" s="10"/>
      <c r="F71" s="10"/>
      <c r="G71" s="10"/>
      <c r="H71" s="11"/>
      <c r="I71" s="23"/>
      <c r="J71" s="23"/>
    </row>
    <row r="72" spans="2:29">
      <c r="B72" s="23"/>
      <c r="C72" s="9"/>
      <c r="D72" s="10"/>
      <c r="E72" s="10"/>
      <c r="F72" s="10"/>
      <c r="G72" s="10"/>
      <c r="H72" s="11"/>
      <c r="I72" s="23"/>
      <c r="J72" s="23"/>
    </row>
    <row r="73" spans="2:29">
      <c r="C73" s="9"/>
      <c r="D73" s="10"/>
      <c r="E73" s="10"/>
      <c r="F73" s="10"/>
      <c r="G73" s="10"/>
      <c r="H73" s="11"/>
      <c r="I73" s="23"/>
      <c r="J73" s="23"/>
    </row>
    <row r="74" spans="2:29">
      <c r="C74" s="9"/>
      <c r="D74" s="10"/>
      <c r="E74" s="10"/>
      <c r="F74" s="10"/>
      <c r="G74" s="10"/>
      <c r="H74" s="11"/>
      <c r="I74" s="23"/>
      <c r="J74" s="23"/>
    </row>
    <row r="75" spans="2:29">
      <c r="C75" s="9"/>
      <c r="D75" s="10"/>
      <c r="E75" s="10"/>
      <c r="F75" s="10"/>
      <c r="G75" s="10"/>
      <c r="H75" s="11"/>
      <c r="I75" s="23"/>
      <c r="J75" s="23"/>
    </row>
    <row r="76" spans="2:29">
      <c r="C76" s="9"/>
      <c r="D76" s="10"/>
      <c r="E76" s="10"/>
      <c r="F76" s="10"/>
      <c r="G76" s="10"/>
      <c r="H76" s="11"/>
      <c r="I76" s="23"/>
      <c r="J76" s="23"/>
    </row>
    <row r="77" spans="2:29">
      <c r="C77" s="9"/>
      <c r="D77" s="10"/>
      <c r="E77" s="10"/>
      <c r="F77" s="10"/>
      <c r="G77" s="10"/>
      <c r="H77" s="11"/>
      <c r="I77" s="23"/>
      <c r="J77" s="23"/>
    </row>
    <row r="78" spans="2:29">
      <c r="C78" s="9"/>
      <c r="D78" s="10"/>
      <c r="E78" s="10"/>
      <c r="F78" s="10"/>
      <c r="G78" s="10"/>
      <c r="H78" s="11"/>
      <c r="I78" s="23"/>
      <c r="J78" s="23"/>
    </row>
    <row r="79" spans="2:29">
      <c r="C79" s="9"/>
      <c r="D79" s="10"/>
      <c r="E79" s="10"/>
      <c r="F79" s="10"/>
      <c r="G79" s="10"/>
      <c r="H79" s="11"/>
      <c r="I79" s="23"/>
      <c r="J79" s="23"/>
    </row>
    <row r="80" spans="2:29">
      <c r="C80" s="9"/>
      <c r="D80" s="10"/>
      <c r="E80" s="10"/>
      <c r="F80" s="10"/>
      <c r="G80" s="10"/>
      <c r="H80" s="11"/>
      <c r="I80" s="23"/>
      <c r="J80" s="23"/>
    </row>
    <row r="81" spans="3:10">
      <c r="C81" s="9"/>
      <c r="D81" s="10"/>
      <c r="E81" s="10"/>
      <c r="F81" s="10"/>
      <c r="G81" s="10"/>
      <c r="H81" s="11"/>
      <c r="I81" s="23"/>
      <c r="J81" s="23"/>
    </row>
    <row r="82" spans="3:10">
      <c r="C82" s="9"/>
      <c r="D82" s="10"/>
      <c r="E82" s="10"/>
      <c r="F82" s="10"/>
      <c r="G82" s="10"/>
      <c r="H82" s="11"/>
      <c r="I82" s="23"/>
      <c r="J82" s="23"/>
    </row>
    <row r="83" spans="3:10">
      <c r="C83" s="9"/>
      <c r="D83" s="10"/>
      <c r="E83" s="10"/>
      <c r="F83" s="10"/>
      <c r="G83" s="10"/>
      <c r="H83" s="11"/>
      <c r="I83" s="23"/>
      <c r="J83" s="23"/>
    </row>
    <row r="84" spans="3:10">
      <c r="C84" s="9"/>
      <c r="D84" s="10"/>
      <c r="E84" s="10"/>
      <c r="F84" s="10"/>
      <c r="G84" s="10"/>
      <c r="H84" s="11"/>
      <c r="I84" s="23"/>
      <c r="J84" s="23"/>
    </row>
    <row r="85" spans="3:10">
      <c r="C85" s="9"/>
      <c r="D85" s="10"/>
      <c r="E85" s="10"/>
      <c r="F85" s="10"/>
      <c r="G85" s="10"/>
      <c r="H85" s="11"/>
      <c r="I85" s="23"/>
      <c r="J85" s="23"/>
    </row>
    <row r="86" spans="3:10">
      <c r="C86" s="9"/>
      <c r="D86" s="10"/>
      <c r="E86" s="10"/>
      <c r="F86" s="10"/>
      <c r="G86" s="10"/>
      <c r="H86" s="11"/>
      <c r="I86" s="23"/>
      <c r="J86" s="23"/>
    </row>
    <row r="87" spans="3:10">
      <c r="C87" s="9"/>
      <c r="D87" s="10"/>
      <c r="E87" s="10"/>
      <c r="F87" s="10"/>
      <c r="G87" s="10"/>
      <c r="H87" s="11"/>
      <c r="I87" s="23"/>
      <c r="J87" s="23"/>
    </row>
    <row r="88" spans="3:10">
      <c r="C88" s="9"/>
      <c r="D88" s="10"/>
      <c r="E88" s="10"/>
      <c r="F88" s="10"/>
      <c r="G88" s="10"/>
      <c r="H88" s="11"/>
      <c r="I88" s="23"/>
      <c r="J88" s="23"/>
    </row>
    <row r="89" spans="3:10" ht="15" thickBot="1">
      <c r="C89" s="12"/>
      <c r="D89" s="13"/>
      <c r="E89" s="13"/>
      <c r="F89" s="13"/>
      <c r="G89" s="13"/>
      <c r="H89" s="14"/>
      <c r="I89" s="23"/>
      <c r="J89" s="23"/>
    </row>
    <row r="90" spans="3:10">
      <c r="I90" s="39"/>
      <c r="J90" s="23"/>
    </row>
    <row r="91" spans="3:10">
      <c r="I91" s="39"/>
      <c r="J91" s="23"/>
    </row>
    <row r="92" spans="3:10">
      <c r="C92" t="s">
        <v>43</v>
      </c>
      <c r="I92" s="39"/>
      <c r="J92" s="23"/>
    </row>
    <row r="93" spans="3:10">
      <c r="J93" s="39"/>
    </row>
    <row r="94" spans="3:10">
      <c r="J94" s="39"/>
    </row>
    <row r="95" spans="3:10">
      <c r="J95" s="39"/>
    </row>
  </sheetData>
  <sortState xmlns:xlrd2="http://schemas.microsoft.com/office/spreadsheetml/2017/richdata2" ref="D12:D32">
    <sortCondition ref="D13:D32"/>
  </sortState>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23955-99AA-43D3-BF0A-6E6A1614D9AF}">
  <dimension ref="A1:AC94"/>
  <sheetViews>
    <sheetView topLeftCell="P52" zoomScale="85" zoomScaleNormal="85" workbookViewId="0">
      <selection activeCell="H26" sqref="H26"/>
    </sheetView>
  </sheetViews>
  <sheetFormatPr defaultRowHeight="14.4"/>
  <cols>
    <col min="2" max="2" width="3.33203125" customWidth="1"/>
    <col min="3" max="3" width="19.5546875" customWidth="1"/>
    <col min="4" max="4" width="21.21875" customWidth="1"/>
    <col min="5" max="5" width="22.6640625" bestFit="1" customWidth="1"/>
    <col min="6" max="6" width="3.109375" customWidth="1"/>
    <col min="7" max="7" width="17.109375" bestFit="1" customWidth="1"/>
    <col min="8" max="8" width="13.33203125" customWidth="1"/>
    <col min="11" max="11" width="3.77734375" customWidth="1"/>
    <col min="12" max="12" width="10.21875" customWidth="1"/>
    <col min="13" max="16" width="14.5546875" customWidth="1"/>
    <col min="17" max="17" width="14.109375" bestFit="1" customWidth="1"/>
    <col min="18" max="18" width="4.33203125" style="39" customWidth="1"/>
    <col min="19" max="19" width="6.77734375" style="39" customWidth="1"/>
    <col min="20" max="20" width="3.6640625" style="39" customWidth="1"/>
    <col min="21" max="21" width="25.77734375" style="39" customWidth="1"/>
    <col min="22" max="22" width="4" style="39" customWidth="1"/>
    <col min="23" max="23" width="6" style="39" customWidth="1"/>
    <col min="24" max="24" width="4.21875" style="23" customWidth="1"/>
    <col min="25" max="25" width="22.77734375" bestFit="1" customWidth="1"/>
    <col min="26" max="26" width="22.33203125" bestFit="1" customWidth="1"/>
    <col min="27" max="27" width="8.88671875" bestFit="1" customWidth="1"/>
    <col min="28" max="28" width="3.44140625" customWidth="1"/>
    <col min="30" max="30" width="21.77734375" customWidth="1"/>
    <col min="31" max="31" width="3.21875" customWidth="1"/>
  </cols>
  <sheetData>
    <row r="1" spans="2:29" ht="15" thickBot="1">
      <c r="B1" s="15"/>
      <c r="C1" s="99" t="s">
        <v>46</v>
      </c>
      <c r="D1" s="15"/>
      <c r="E1" s="15"/>
    </row>
    <row r="2" spans="2:29" ht="15" thickBot="1">
      <c r="C2" s="16" t="s">
        <v>4</v>
      </c>
      <c r="D2" s="17" t="s">
        <v>11</v>
      </c>
      <c r="E2" s="58"/>
    </row>
    <row r="3" spans="2:29">
      <c r="C3" s="18" t="s">
        <v>5</v>
      </c>
      <c r="D3" s="22" t="s">
        <v>50</v>
      </c>
      <c r="E3" s="59"/>
      <c r="J3" s="30"/>
      <c r="K3" s="31"/>
      <c r="L3" s="31"/>
      <c r="M3" s="31"/>
      <c r="N3" s="31"/>
      <c r="O3" s="31"/>
      <c r="P3" s="31"/>
      <c r="Q3" s="31"/>
      <c r="R3" s="40"/>
      <c r="S3" s="40"/>
      <c r="T3" s="40"/>
      <c r="U3" s="40"/>
      <c r="V3" s="40"/>
      <c r="W3" s="40"/>
      <c r="X3" s="40"/>
      <c r="Y3" s="31"/>
      <c r="Z3" s="31"/>
      <c r="AA3" s="31"/>
      <c r="AB3" s="31"/>
      <c r="AC3" s="32"/>
    </row>
    <row r="4" spans="2:29">
      <c r="C4" s="18" t="s">
        <v>0</v>
      </c>
      <c r="D4" s="21" t="s">
        <v>15</v>
      </c>
      <c r="E4" s="59"/>
      <c r="J4" s="33"/>
      <c r="K4" s="61"/>
      <c r="L4" s="61"/>
      <c r="M4" s="61"/>
      <c r="N4" s="61"/>
      <c r="O4" s="61"/>
      <c r="P4" s="61"/>
      <c r="Q4" s="61"/>
      <c r="R4" s="23"/>
      <c r="S4" s="23"/>
      <c r="T4" s="23"/>
      <c r="U4" s="71" t="s">
        <v>36</v>
      </c>
      <c r="V4" s="23"/>
      <c r="W4" s="23"/>
      <c r="Y4" s="61"/>
      <c r="Z4" s="61"/>
      <c r="AA4" s="61"/>
      <c r="AB4" s="61"/>
      <c r="AC4" s="34"/>
    </row>
    <row r="5" spans="2:29">
      <c r="C5" s="18" t="s">
        <v>3</v>
      </c>
      <c r="D5" s="21" t="s">
        <v>13</v>
      </c>
      <c r="E5" s="59"/>
      <c r="J5" s="33"/>
      <c r="K5" s="61"/>
      <c r="L5" s="61"/>
      <c r="M5" s="61"/>
      <c r="N5" s="61"/>
      <c r="O5" s="61"/>
      <c r="P5" s="61"/>
      <c r="Q5" s="61"/>
      <c r="R5" s="23"/>
      <c r="S5" s="23"/>
      <c r="T5" s="23"/>
      <c r="U5" s="23"/>
      <c r="V5" s="23"/>
      <c r="W5" s="23"/>
      <c r="Y5" s="61"/>
      <c r="Z5" s="61"/>
      <c r="AA5" s="61"/>
      <c r="AB5" s="61"/>
      <c r="AC5" s="34"/>
    </row>
    <row r="6" spans="2:29">
      <c r="C6" s="18" t="s">
        <v>1</v>
      </c>
      <c r="D6" s="22" t="s">
        <v>14</v>
      </c>
      <c r="E6" s="59"/>
      <c r="J6" s="33"/>
      <c r="K6" s="61"/>
      <c r="L6" s="61"/>
      <c r="M6" s="61"/>
      <c r="N6" s="61"/>
      <c r="O6" s="61"/>
      <c r="P6" s="61"/>
      <c r="Q6" s="61"/>
      <c r="R6" s="23"/>
      <c r="S6" s="23"/>
      <c r="T6" s="23"/>
      <c r="U6" s="23"/>
      <c r="V6" s="23"/>
      <c r="W6" s="23"/>
      <c r="Y6" s="61"/>
      <c r="Z6" s="61"/>
      <c r="AA6" s="61"/>
      <c r="AB6" s="61"/>
      <c r="AC6" s="34"/>
    </row>
    <row r="7" spans="2:29" ht="15" thickBot="1">
      <c r="C7" s="19" t="s">
        <v>2</v>
      </c>
      <c r="D7" s="20"/>
      <c r="E7" s="60"/>
      <c r="J7" s="33"/>
      <c r="K7" s="61"/>
      <c r="L7" s="61"/>
      <c r="M7" s="61"/>
      <c r="N7" s="61"/>
      <c r="O7" s="61"/>
      <c r="P7" s="61"/>
      <c r="Q7" s="61"/>
      <c r="R7" s="23"/>
      <c r="S7" s="23"/>
      <c r="T7" s="23"/>
      <c r="U7" s="23"/>
      <c r="V7" s="23"/>
      <c r="W7" s="23"/>
      <c r="Y7" s="61"/>
      <c r="Z7" s="61"/>
      <c r="AA7" s="61"/>
      <c r="AB7" s="61"/>
      <c r="AC7" s="34"/>
    </row>
    <row r="8" spans="2:29">
      <c r="B8" s="1"/>
      <c r="J8" s="33"/>
      <c r="K8" s="61"/>
      <c r="L8" s="61"/>
      <c r="M8" s="61"/>
      <c r="N8" s="61"/>
      <c r="O8" s="61"/>
      <c r="P8" s="61"/>
      <c r="Q8" s="61"/>
      <c r="R8" s="23"/>
      <c r="S8" s="23"/>
      <c r="T8" s="23"/>
      <c r="U8" s="23"/>
      <c r="V8" s="23"/>
      <c r="W8" s="23"/>
      <c r="Y8" s="61"/>
      <c r="Z8" s="61"/>
      <c r="AA8" s="61"/>
      <c r="AB8" s="61"/>
      <c r="AC8" s="34"/>
    </row>
    <row r="9" spans="2:29" ht="15" thickBot="1">
      <c r="B9" s="3"/>
      <c r="C9" s="4"/>
      <c r="D9" s="4"/>
      <c r="E9" s="4"/>
      <c r="F9" s="5"/>
      <c r="G9" s="2"/>
      <c r="J9" s="33"/>
      <c r="K9" s="72"/>
      <c r="L9" s="72"/>
      <c r="M9" s="73"/>
      <c r="N9" s="73"/>
      <c r="O9" s="73"/>
      <c r="P9" s="73"/>
      <c r="Q9" s="73"/>
      <c r="R9" s="73"/>
      <c r="S9" s="2"/>
      <c r="T9" s="23"/>
      <c r="U9" s="23"/>
      <c r="V9" s="23"/>
      <c r="W9" s="2"/>
      <c r="Y9" s="61"/>
      <c r="Z9" s="61"/>
      <c r="AA9" s="61"/>
      <c r="AB9" s="61"/>
      <c r="AC9" s="34"/>
    </row>
    <row r="10" spans="2:29" ht="26.4">
      <c r="B10" s="3"/>
      <c r="C10" s="25" t="s">
        <v>7</v>
      </c>
      <c r="D10" s="26" t="s">
        <v>21</v>
      </c>
      <c r="E10" s="26" t="s">
        <v>22</v>
      </c>
      <c r="F10" s="3"/>
      <c r="G10" s="23"/>
      <c r="J10" s="33"/>
      <c r="K10" s="72"/>
      <c r="L10" s="51" t="s">
        <v>41</v>
      </c>
      <c r="M10" s="25" t="s">
        <v>23</v>
      </c>
      <c r="N10" s="51" t="s">
        <v>23</v>
      </c>
      <c r="O10" s="86" t="s">
        <v>20</v>
      </c>
      <c r="P10" s="25" t="s">
        <v>20</v>
      </c>
      <c r="Q10" s="51" t="s">
        <v>29</v>
      </c>
      <c r="R10" s="74"/>
      <c r="S10" s="52"/>
      <c r="T10" s="23"/>
      <c r="U10" s="23"/>
      <c r="V10" s="23"/>
      <c r="W10" s="52"/>
      <c r="Y10" s="61"/>
      <c r="Z10" s="61"/>
      <c r="AA10" s="61"/>
      <c r="AB10" s="61"/>
      <c r="AC10" s="34"/>
    </row>
    <row r="11" spans="2:29" ht="15" thickBot="1">
      <c r="B11" s="3"/>
      <c r="C11" s="24"/>
      <c r="D11" s="27" t="s">
        <v>9</v>
      </c>
      <c r="E11" s="27" t="s">
        <v>10</v>
      </c>
      <c r="F11" s="3"/>
      <c r="G11" s="23"/>
      <c r="J11" s="33"/>
      <c r="K11" s="72"/>
      <c r="L11" s="90"/>
      <c r="M11" s="24" t="s">
        <v>24</v>
      </c>
      <c r="N11" s="24" t="s">
        <v>26</v>
      </c>
      <c r="O11" s="24" t="s">
        <v>27</v>
      </c>
      <c r="P11" s="24" t="s">
        <v>28</v>
      </c>
      <c r="Q11" s="46"/>
      <c r="R11" s="75"/>
      <c r="S11" s="53"/>
      <c r="T11" s="23"/>
      <c r="U11" s="23"/>
      <c r="V11" s="23"/>
      <c r="W11" s="53"/>
      <c r="Y11" s="61"/>
      <c r="Z11" s="61"/>
      <c r="AA11" s="61"/>
      <c r="AB11" s="61"/>
      <c r="AC11" s="34"/>
    </row>
    <row r="12" spans="2:29">
      <c r="B12" s="3"/>
      <c r="C12" s="28" t="s">
        <v>38</v>
      </c>
      <c r="D12" s="37">
        <v>18.88</v>
      </c>
      <c r="E12" s="37">
        <v>9.57</v>
      </c>
      <c r="F12" s="3"/>
      <c r="G12" s="23"/>
      <c r="J12" s="33"/>
      <c r="K12" s="72"/>
      <c r="L12" s="93">
        <v>1</v>
      </c>
      <c r="M12" s="65">
        <f>D32</f>
        <v>22.622352941176473</v>
      </c>
      <c r="N12" s="48">
        <f>D12-M12</f>
        <v>-3.742352941176474</v>
      </c>
      <c r="O12" s="48">
        <f>E32</f>
        <v>7.0805882352941172</v>
      </c>
      <c r="P12" s="64">
        <f>E12-O12</f>
        <v>2.4894117647058831</v>
      </c>
      <c r="Q12" s="80">
        <f>N12*P12</f>
        <v>-9.3162574394463782</v>
      </c>
      <c r="R12" s="76"/>
      <c r="S12" s="45"/>
      <c r="T12" s="23"/>
      <c r="U12" s="23"/>
      <c r="V12" s="23"/>
      <c r="W12" s="45"/>
      <c r="Y12" s="61"/>
      <c r="Z12" s="61"/>
      <c r="AA12" s="61"/>
      <c r="AB12" s="61"/>
      <c r="AC12" s="34"/>
    </row>
    <row r="13" spans="2:29">
      <c r="B13" s="3"/>
      <c r="C13" s="29">
        <v>43617</v>
      </c>
      <c r="D13" s="38">
        <v>17.77</v>
      </c>
      <c r="E13" s="38">
        <v>7.5</v>
      </c>
      <c r="F13" s="3"/>
      <c r="G13" s="23"/>
      <c r="J13" s="33"/>
      <c r="K13" s="72"/>
      <c r="L13" s="94">
        <v>2</v>
      </c>
      <c r="M13" s="66">
        <f>D32</f>
        <v>22.622352941176473</v>
      </c>
      <c r="N13" s="48">
        <f t="shared" ref="N13:N28" si="0">D13-M13</f>
        <v>-4.8523529411764734</v>
      </c>
      <c r="O13" s="48">
        <f>E32</f>
        <v>7.0805882352941172</v>
      </c>
      <c r="P13" s="64">
        <f t="shared" ref="P13:P28" si="1">E13-O13</f>
        <v>0.41941176470588282</v>
      </c>
      <c r="Q13" s="80">
        <f t="shared" ref="Q13:Q28" si="2">N13*P13</f>
        <v>-2.0351339100346055</v>
      </c>
      <c r="R13" s="76"/>
      <c r="S13" s="45"/>
      <c r="T13" s="23"/>
      <c r="U13" s="23"/>
      <c r="V13" s="23"/>
      <c r="W13" s="45"/>
      <c r="Y13" s="61"/>
      <c r="Z13" s="61"/>
      <c r="AA13" s="61"/>
      <c r="AB13" s="61"/>
      <c r="AC13" s="34"/>
    </row>
    <row r="14" spans="2:29">
      <c r="B14" s="3"/>
      <c r="C14" s="28" t="s">
        <v>37</v>
      </c>
      <c r="D14" s="38">
        <v>18.88</v>
      </c>
      <c r="E14" s="38">
        <v>8</v>
      </c>
      <c r="F14" s="3"/>
      <c r="J14" s="33"/>
      <c r="K14" s="72"/>
      <c r="L14" s="93">
        <v>3</v>
      </c>
      <c r="M14" s="65">
        <f>D32</f>
        <v>22.622352941176473</v>
      </c>
      <c r="N14" s="48">
        <f t="shared" si="0"/>
        <v>-3.742352941176474</v>
      </c>
      <c r="O14" s="48">
        <f>E32</f>
        <v>7.0805882352941172</v>
      </c>
      <c r="P14" s="64">
        <f t="shared" si="1"/>
        <v>0.91941176470588282</v>
      </c>
      <c r="Q14" s="80">
        <f t="shared" si="2"/>
        <v>-3.440763321799313</v>
      </c>
      <c r="R14" s="76"/>
      <c r="S14" s="45"/>
      <c r="T14" s="23"/>
      <c r="U14" s="23"/>
      <c r="V14" s="23"/>
      <c r="W14" s="45"/>
      <c r="X14" s="45"/>
      <c r="Y14" s="61"/>
      <c r="Z14" s="61"/>
      <c r="AA14" s="23"/>
      <c r="AB14" s="23"/>
      <c r="AC14" s="42"/>
    </row>
    <row r="15" spans="2:29">
      <c r="B15" s="3"/>
      <c r="C15" s="29">
        <v>43638</v>
      </c>
      <c r="D15" s="38">
        <v>21.11</v>
      </c>
      <c r="E15" s="38">
        <v>6.5</v>
      </c>
      <c r="F15" s="3"/>
      <c r="J15" s="33"/>
      <c r="K15" s="72"/>
      <c r="L15" s="94">
        <v>4</v>
      </c>
      <c r="M15" s="66">
        <f>D32</f>
        <v>22.622352941176473</v>
      </c>
      <c r="N15" s="48">
        <f t="shared" si="0"/>
        <v>-1.5123529411764736</v>
      </c>
      <c r="O15" s="48">
        <f>E32</f>
        <v>7.0805882352941172</v>
      </c>
      <c r="P15" s="64">
        <f t="shared" si="1"/>
        <v>-0.58058823529411718</v>
      </c>
      <c r="Q15" s="80">
        <f t="shared" si="2"/>
        <v>0.87805432525951654</v>
      </c>
      <c r="R15" s="76"/>
      <c r="S15" s="45"/>
      <c r="T15" s="23"/>
      <c r="U15" s="23"/>
      <c r="V15" s="23"/>
      <c r="W15" s="45"/>
      <c r="X15" s="45"/>
      <c r="Y15" s="61"/>
      <c r="Z15" s="61"/>
      <c r="AA15" s="23"/>
      <c r="AB15" s="23"/>
      <c r="AC15" s="42"/>
    </row>
    <row r="16" spans="2:29">
      <c r="B16" s="3"/>
      <c r="C16" s="29">
        <v>43642</v>
      </c>
      <c r="D16" s="38">
        <v>22.77</v>
      </c>
      <c r="E16" s="38">
        <v>8.3000000000000007</v>
      </c>
      <c r="F16" s="3"/>
      <c r="J16" s="33"/>
      <c r="K16" s="72"/>
      <c r="L16" s="93">
        <v>5</v>
      </c>
      <c r="M16" s="66">
        <f>D32</f>
        <v>22.622352941176473</v>
      </c>
      <c r="N16" s="48">
        <f t="shared" si="0"/>
        <v>0.14764705882352658</v>
      </c>
      <c r="O16" s="48">
        <f>E32</f>
        <v>7.0805882352941172</v>
      </c>
      <c r="P16" s="64">
        <f t="shared" si="1"/>
        <v>1.2194117647058835</v>
      </c>
      <c r="Q16" s="80">
        <f t="shared" si="2"/>
        <v>0.18004256055362994</v>
      </c>
      <c r="R16" s="76"/>
      <c r="S16" s="45"/>
      <c r="T16" s="23"/>
      <c r="U16" s="23"/>
      <c r="V16" s="23"/>
      <c r="W16" s="45"/>
      <c r="X16" s="45"/>
      <c r="Y16" s="61"/>
      <c r="Z16" s="61"/>
      <c r="AA16" s="23"/>
      <c r="AB16" s="23"/>
      <c r="AC16" s="42"/>
    </row>
    <row r="17" spans="1:29">
      <c r="B17" s="3"/>
      <c r="C17" s="29">
        <v>43657</v>
      </c>
      <c r="D17" s="38">
        <v>26.27</v>
      </c>
      <c r="E17" s="38">
        <v>7.73</v>
      </c>
      <c r="F17" s="3"/>
      <c r="J17" s="33"/>
      <c r="K17" s="72"/>
      <c r="L17" s="94">
        <v>6</v>
      </c>
      <c r="M17" s="66">
        <f>D32</f>
        <v>22.622352941176473</v>
      </c>
      <c r="N17" s="48">
        <f t="shared" si="0"/>
        <v>3.6476470588235266</v>
      </c>
      <c r="O17" s="48">
        <f>E32</f>
        <v>7.0805882352941172</v>
      </c>
      <c r="P17" s="64">
        <f t="shared" si="1"/>
        <v>0.64941176470588324</v>
      </c>
      <c r="Q17" s="80">
        <f t="shared" si="2"/>
        <v>2.3688249134948109</v>
      </c>
      <c r="R17" s="76"/>
      <c r="S17" s="45"/>
      <c r="T17" s="23"/>
      <c r="U17" s="23"/>
      <c r="V17" s="23"/>
      <c r="W17" s="45"/>
      <c r="X17" s="45"/>
      <c r="Y17" s="61"/>
      <c r="Z17" s="61"/>
      <c r="AA17" s="23"/>
      <c r="AB17" s="23"/>
      <c r="AC17" s="42"/>
    </row>
    <row r="18" spans="1:29">
      <c r="A18" s="85" t="s">
        <v>40</v>
      </c>
      <c r="B18" s="3"/>
      <c r="C18" s="29">
        <v>43659</v>
      </c>
      <c r="D18" s="38">
        <v>24.44</v>
      </c>
      <c r="E18" s="38">
        <v>6.47</v>
      </c>
      <c r="F18" s="3"/>
      <c r="J18" s="33"/>
      <c r="K18" s="72"/>
      <c r="L18" s="93">
        <v>7</v>
      </c>
      <c r="M18" s="66">
        <f>D32</f>
        <v>22.622352941176473</v>
      </c>
      <c r="N18" s="48">
        <f t="shared" si="0"/>
        <v>1.8176470588235283</v>
      </c>
      <c r="O18" s="48">
        <f>E32</f>
        <v>7.0805882352941172</v>
      </c>
      <c r="P18" s="64">
        <f t="shared" si="1"/>
        <v>-0.61058823529411743</v>
      </c>
      <c r="Q18" s="80">
        <f t="shared" si="2"/>
        <v>-1.1098339100346011</v>
      </c>
      <c r="R18" s="76"/>
      <c r="S18" s="45"/>
      <c r="T18" s="23"/>
      <c r="U18" s="23"/>
      <c r="V18" s="23"/>
      <c r="W18" s="45"/>
      <c r="X18" s="45"/>
      <c r="Y18" s="61"/>
      <c r="Z18" s="61"/>
      <c r="AA18" s="23"/>
      <c r="AB18" s="23"/>
      <c r="AC18" s="42"/>
    </row>
    <row r="19" spans="1:29">
      <c r="A19" s="85" t="s">
        <v>40</v>
      </c>
      <c r="B19" s="3"/>
      <c r="C19" s="29">
        <v>43661</v>
      </c>
      <c r="D19" s="38">
        <v>24.44</v>
      </c>
      <c r="E19" s="38">
        <v>5.5</v>
      </c>
      <c r="F19" s="3"/>
      <c r="J19" s="33"/>
      <c r="K19" s="72"/>
      <c r="L19" s="94">
        <v>8</v>
      </c>
      <c r="M19" s="66">
        <f>D32</f>
        <v>22.622352941176473</v>
      </c>
      <c r="N19" s="48">
        <f t="shared" si="0"/>
        <v>1.8176470588235283</v>
      </c>
      <c r="O19" s="48">
        <f>E32</f>
        <v>7.0805882352941172</v>
      </c>
      <c r="P19" s="64">
        <f t="shared" si="1"/>
        <v>-1.5805882352941172</v>
      </c>
      <c r="Q19" s="80">
        <f t="shared" si="2"/>
        <v>-2.872951557093423</v>
      </c>
      <c r="R19" s="76"/>
      <c r="S19" s="45"/>
      <c r="T19" s="23"/>
      <c r="U19" s="23"/>
      <c r="V19" s="23"/>
      <c r="W19" s="45"/>
      <c r="X19" s="45"/>
      <c r="Y19" s="61"/>
      <c r="Z19" s="61"/>
      <c r="AA19" s="23"/>
      <c r="AB19" s="23"/>
      <c r="AC19" s="42"/>
    </row>
    <row r="20" spans="1:29">
      <c r="B20" s="3"/>
      <c r="C20" s="29">
        <v>43662</v>
      </c>
      <c r="D20" s="38">
        <v>23.88</v>
      </c>
      <c r="E20" s="38">
        <v>5.5</v>
      </c>
      <c r="F20" s="3"/>
      <c r="J20" s="33"/>
      <c r="K20" s="72"/>
      <c r="L20" s="93">
        <v>9</v>
      </c>
      <c r="M20" s="66">
        <f>D32</f>
        <v>22.622352941176473</v>
      </c>
      <c r="N20" s="48">
        <f t="shared" si="0"/>
        <v>1.257647058823526</v>
      </c>
      <c r="O20" s="48">
        <f>E32</f>
        <v>7.0805882352941172</v>
      </c>
      <c r="P20" s="64">
        <f t="shared" si="1"/>
        <v>-1.5805882352941172</v>
      </c>
      <c r="Q20" s="80">
        <f t="shared" si="2"/>
        <v>-1.9878221453287137</v>
      </c>
      <c r="R20" s="76"/>
      <c r="S20" s="45"/>
      <c r="T20" s="23"/>
      <c r="U20" s="23"/>
      <c r="V20" s="23"/>
      <c r="W20" s="45"/>
      <c r="X20" s="45"/>
      <c r="Y20" s="61"/>
      <c r="Z20" s="61"/>
      <c r="AA20" s="23"/>
      <c r="AB20" s="23"/>
      <c r="AC20" s="42"/>
    </row>
    <row r="21" spans="1:29">
      <c r="B21" s="3"/>
      <c r="C21" s="29">
        <v>43670</v>
      </c>
      <c r="D21" s="38">
        <v>25</v>
      </c>
      <c r="E21" s="38">
        <v>5.5</v>
      </c>
      <c r="F21" s="3"/>
      <c r="J21" s="33"/>
      <c r="K21" s="72"/>
      <c r="L21" s="94">
        <v>10</v>
      </c>
      <c r="M21" s="66">
        <f>D32</f>
        <v>22.622352941176473</v>
      </c>
      <c r="N21" s="48">
        <f t="shared" si="0"/>
        <v>2.377647058823527</v>
      </c>
      <c r="O21" s="48">
        <f>E32</f>
        <v>7.0805882352941172</v>
      </c>
      <c r="P21" s="64">
        <f t="shared" si="1"/>
        <v>-1.5805882352941172</v>
      </c>
      <c r="Q21" s="80">
        <f t="shared" si="2"/>
        <v>-3.7580809688581267</v>
      </c>
      <c r="R21" s="76"/>
      <c r="S21" s="45"/>
      <c r="T21" s="23"/>
      <c r="U21" s="23"/>
      <c r="V21" s="23"/>
      <c r="W21" s="45"/>
      <c r="X21" s="45"/>
      <c r="Y21" s="61"/>
      <c r="Z21" s="61"/>
      <c r="AA21" s="23"/>
      <c r="AB21" s="23"/>
      <c r="AC21" s="42"/>
    </row>
    <row r="22" spans="1:29">
      <c r="B22" s="3"/>
      <c r="C22" s="29">
        <v>43671</v>
      </c>
      <c r="D22" s="38">
        <v>27</v>
      </c>
      <c r="E22" s="38">
        <v>7</v>
      </c>
      <c r="F22" s="3"/>
      <c r="J22" s="33"/>
      <c r="K22" s="72"/>
      <c r="L22" s="93">
        <v>11</v>
      </c>
      <c r="M22" s="66">
        <f>D32</f>
        <v>22.622352941176473</v>
      </c>
      <c r="N22" s="48">
        <f t="shared" si="0"/>
        <v>4.377647058823527</v>
      </c>
      <c r="O22" s="48">
        <f>E32</f>
        <v>7.0805882352941172</v>
      </c>
      <c r="P22" s="64">
        <f t="shared" si="1"/>
        <v>-8.0588235294117183E-2</v>
      </c>
      <c r="Q22" s="80">
        <f t="shared" si="2"/>
        <v>-0.35278685121107045</v>
      </c>
      <c r="R22" s="76"/>
      <c r="S22" s="45"/>
      <c r="T22" s="45"/>
      <c r="U22" s="45"/>
      <c r="V22" s="45"/>
      <c r="W22" s="45"/>
      <c r="X22" s="45"/>
      <c r="Y22" s="61"/>
      <c r="Z22" s="61"/>
      <c r="AA22" s="23"/>
      <c r="AB22" s="23"/>
      <c r="AC22" s="42"/>
    </row>
    <row r="23" spans="1:29">
      <c r="B23" s="3"/>
      <c r="C23" s="29">
        <v>43684</v>
      </c>
      <c r="D23" s="38">
        <v>25</v>
      </c>
      <c r="E23" s="38">
        <v>8</v>
      </c>
      <c r="F23" s="3"/>
      <c r="J23" s="33"/>
      <c r="K23" s="72"/>
      <c r="L23" s="94">
        <v>12</v>
      </c>
      <c r="M23" s="66">
        <f>D32</f>
        <v>22.622352941176473</v>
      </c>
      <c r="N23" s="48">
        <f t="shared" si="0"/>
        <v>2.377647058823527</v>
      </c>
      <c r="O23" s="48">
        <f>E32</f>
        <v>7.0805882352941172</v>
      </c>
      <c r="P23" s="64">
        <f t="shared" si="1"/>
        <v>0.91941176470588282</v>
      </c>
      <c r="Q23" s="80">
        <f t="shared" si="2"/>
        <v>2.1860366782006908</v>
      </c>
      <c r="R23" s="76"/>
      <c r="S23" s="45"/>
      <c r="T23" s="45"/>
      <c r="U23" s="45"/>
      <c r="V23" s="45"/>
      <c r="W23" s="45"/>
      <c r="X23" s="45"/>
      <c r="Y23" s="61"/>
      <c r="Z23" s="61"/>
      <c r="AA23" s="23"/>
      <c r="AB23" s="23"/>
      <c r="AC23" s="42"/>
    </row>
    <row r="24" spans="1:29">
      <c r="B24" s="3"/>
      <c r="C24" s="29">
        <v>43687</v>
      </c>
      <c r="D24" s="38">
        <v>25</v>
      </c>
      <c r="E24" s="38">
        <v>7.5</v>
      </c>
      <c r="F24" s="3"/>
      <c r="J24" s="33"/>
      <c r="K24" s="72"/>
      <c r="L24" s="93">
        <v>13</v>
      </c>
      <c r="M24" s="66">
        <f>D32</f>
        <v>22.622352941176473</v>
      </c>
      <c r="N24" s="48">
        <f t="shared" si="0"/>
        <v>2.377647058823527</v>
      </c>
      <c r="O24" s="48">
        <f>E32</f>
        <v>7.0805882352941172</v>
      </c>
      <c r="P24" s="64">
        <f t="shared" si="1"/>
        <v>0.41941176470588282</v>
      </c>
      <c r="Q24" s="80">
        <f t="shared" si="2"/>
        <v>0.99721314878892742</v>
      </c>
      <c r="R24" s="76"/>
      <c r="S24" s="45"/>
      <c r="T24" s="45"/>
      <c r="U24" s="45"/>
      <c r="V24" s="45"/>
      <c r="W24" s="45"/>
      <c r="X24" s="45"/>
      <c r="Y24" s="61"/>
      <c r="Z24" s="61"/>
      <c r="AA24" s="23"/>
      <c r="AB24" s="23"/>
      <c r="AC24" s="42"/>
    </row>
    <row r="25" spans="1:29">
      <c r="B25" s="3"/>
      <c r="C25" s="29">
        <v>43691</v>
      </c>
      <c r="D25" s="38">
        <v>24.16</v>
      </c>
      <c r="E25" s="38">
        <v>5.18</v>
      </c>
      <c r="F25" s="3"/>
      <c r="J25" s="33"/>
      <c r="K25" s="72"/>
      <c r="L25" s="94">
        <v>14</v>
      </c>
      <c r="M25" s="66">
        <f>D32</f>
        <v>22.622352941176473</v>
      </c>
      <c r="N25" s="48">
        <f t="shared" si="0"/>
        <v>1.5376470588235271</v>
      </c>
      <c r="O25" s="48">
        <f>E32</f>
        <v>7.0805882352941172</v>
      </c>
      <c r="P25" s="64">
        <f t="shared" si="1"/>
        <v>-1.9005882352941175</v>
      </c>
      <c r="Q25" s="80">
        <f t="shared" si="2"/>
        <v>-2.9224339100345973</v>
      </c>
      <c r="R25" s="76"/>
      <c r="S25" s="45"/>
      <c r="T25" s="45"/>
      <c r="U25" s="45"/>
      <c r="V25" s="45"/>
      <c r="W25" s="45"/>
      <c r="X25" s="45"/>
      <c r="Y25" s="61"/>
      <c r="Z25" s="61"/>
      <c r="AA25" s="23"/>
      <c r="AB25" s="23"/>
      <c r="AC25" s="42"/>
    </row>
    <row r="26" spans="1:29">
      <c r="B26" s="3"/>
      <c r="C26" s="29">
        <v>43708</v>
      </c>
      <c r="D26" s="38">
        <v>23.88</v>
      </c>
      <c r="E26" s="38">
        <v>6.5</v>
      </c>
      <c r="F26" s="3"/>
      <c r="J26" s="33"/>
      <c r="K26" s="72"/>
      <c r="L26" s="93">
        <v>15</v>
      </c>
      <c r="M26" s="66">
        <f>D32</f>
        <v>22.622352941176473</v>
      </c>
      <c r="N26" s="48">
        <f t="shared" si="0"/>
        <v>1.257647058823526</v>
      </c>
      <c r="O26" s="48">
        <f>E32</f>
        <v>7.0805882352941172</v>
      </c>
      <c r="P26" s="64">
        <f t="shared" si="1"/>
        <v>-0.58058823529411718</v>
      </c>
      <c r="Q26" s="80">
        <f t="shared" si="2"/>
        <v>-0.7301750865051877</v>
      </c>
      <c r="R26" s="76"/>
      <c r="S26" s="45"/>
      <c r="T26" s="45"/>
      <c r="U26" s="45"/>
      <c r="V26" s="45"/>
      <c r="W26" s="45"/>
      <c r="X26" s="45"/>
      <c r="Y26" s="61"/>
      <c r="Z26" s="61"/>
      <c r="AA26" s="23"/>
      <c r="AB26" s="23"/>
      <c r="AC26" s="42"/>
    </row>
    <row r="27" spans="1:29">
      <c r="B27" s="3"/>
      <c r="C27" s="29">
        <v>43746</v>
      </c>
      <c r="D27" s="38">
        <v>19.440000000000001</v>
      </c>
      <c r="E27" s="38">
        <v>8.6</v>
      </c>
      <c r="F27" s="3"/>
      <c r="J27" s="33"/>
      <c r="K27" s="72"/>
      <c r="L27" s="94">
        <v>16</v>
      </c>
      <c r="M27" s="66">
        <f>D32</f>
        <v>22.622352941176473</v>
      </c>
      <c r="N27" s="48">
        <f t="shared" si="0"/>
        <v>-3.1823529411764717</v>
      </c>
      <c r="O27" s="48">
        <f>E32</f>
        <v>7.0805882352941172</v>
      </c>
      <c r="P27" s="64">
        <f t="shared" si="1"/>
        <v>1.5194117647058825</v>
      </c>
      <c r="Q27" s="80">
        <f t="shared" si="2"/>
        <v>-4.8353044982698981</v>
      </c>
      <c r="R27" s="76"/>
      <c r="S27" s="45"/>
      <c r="T27" s="45"/>
      <c r="U27" s="45"/>
      <c r="V27" s="45"/>
      <c r="W27" s="45"/>
      <c r="X27" s="45"/>
      <c r="Y27" s="61"/>
      <c r="Z27" s="61"/>
      <c r="AA27" s="23"/>
      <c r="AB27" s="23"/>
      <c r="AC27" s="42"/>
    </row>
    <row r="28" spans="1:29" ht="15" thickBot="1">
      <c r="B28" s="3"/>
      <c r="C28" s="29">
        <v>43760</v>
      </c>
      <c r="D28" s="38">
        <v>16.66</v>
      </c>
      <c r="E28" s="38">
        <v>7.02</v>
      </c>
      <c r="F28" s="3"/>
      <c r="J28" s="33"/>
      <c r="K28" s="72"/>
      <c r="L28" s="98">
        <v>17</v>
      </c>
      <c r="M28" s="67">
        <f>D32</f>
        <v>22.622352941176473</v>
      </c>
      <c r="N28" s="68">
        <f t="shared" si="0"/>
        <v>-5.9623529411764729</v>
      </c>
      <c r="O28" s="68">
        <f>E32</f>
        <v>7.0805882352941172</v>
      </c>
      <c r="P28" s="69">
        <f t="shared" si="1"/>
        <v>-6.0588235294117609E-2</v>
      </c>
      <c r="Q28" s="81">
        <f t="shared" si="2"/>
        <v>0.36124844290657432</v>
      </c>
      <c r="R28" s="76"/>
      <c r="S28" s="45"/>
      <c r="T28" s="45"/>
      <c r="U28" s="45"/>
      <c r="V28" s="45"/>
      <c r="W28" s="45"/>
      <c r="X28" s="45"/>
      <c r="Y28" s="61"/>
      <c r="Z28" s="61"/>
      <c r="AA28" s="23"/>
      <c r="AB28" s="23"/>
      <c r="AC28" s="42"/>
    </row>
    <row r="29" spans="1:29">
      <c r="B29" s="3"/>
      <c r="C29" s="3"/>
      <c r="D29" s="3"/>
      <c r="E29" s="3"/>
      <c r="F29" s="3"/>
      <c r="J29" s="33"/>
      <c r="K29" s="72"/>
      <c r="L29" s="97"/>
      <c r="M29" s="72"/>
      <c r="N29" s="72"/>
      <c r="O29" s="72"/>
      <c r="P29" s="72"/>
      <c r="Q29" s="72"/>
      <c r="R29" s="72"/>
      <c r="S29" s="23"/>
      <c r="T29" s="23"/>
      <c r="U29" s="23"/>
      <c r="V29" s="23"/>
      <c r="W29" s="23"/>
      <c r="Y29" s="61"/>
      <c r="Z29" s="61"/>
      <c r="AA29" s="23"/>
      <c r="AB29" s="23"/>
      <c r="AC29" s="42"/>
    </row>
    <row r="30" spans="1:29" s="39" customFormat="1">
      <c r="J30" s="41"/>
      <c r="K30" s="23"/>
      <c r="L30" s="23"/>
      <c r="M30" s="23"/>
      <c r="N30" s="23"/>
      <c r="O30" s="23"/>
      <c r="P30" s="23"/>
      <c r="Q30" s="23"/>
      <c r="R30" s="23"/>
      <c r="S30" s="23"/>
      <c r="T30" s="23"/>
      <c r="U30" s="23"/>
      <c r="V30" s="23"/>
      <c r="W30" s="23"/>
      <c r="X30" s="23"/>
      <c r="Y30" s="23"/>
      <c r="Z30" s="23"/>
      <c r="AA30" s="23"/>
      <c r="AB30" s="23"/>
      <c r="AC30" s="42"/>
    </row>
    <row r="31" spans="1:29">
      <c r="B31" s="83"/>
      <c r="C31" s="83"/>
      <c r="D31" s="100" t="s">
        <v>47</v>
      </c>
      <c r="E31" s="83"/>
      <c r="F31" s="83"/>
      <c r="J31" s="33"/>
      <c r="K31" s="61"/>
      <c r="L31" s="61"/>
      <c r="M31" s="61"/>
      <c r="N31" s="61"/>
      <c r="O31" s="61"/>
      <c r="P31" s="61"/>
      <c r="Q31" s="61"/>
      <c r="R31" s="23"/>
      <c r="S31" s="23"/>
      <c r="T31" s="2"/>
      <c r="U31" s="2"/>
      <c r="V31" s="2"/>
      <c r="W31" s="23"/>
      <c r="Y31" s="61"/>
      <c r="Z31" s="61"/>
      <c r="AA31" s="23"/>
      <c r="AB31" s="23"/>
      <c r="AC31" s="42"/>
    </row>
    <row r="32" spans="1:29" ht="15" thickBot="1">
      <c r="B32" s="83"/>
      <c r="C32" s="78" t="s">
        <v>17</v>
      </c>
      <c r="D32" s="79">
        <f>AVERAGE(D12:D28)</f>
        <v>22.622352941176473</v>
      </c>
      <c r="E32" s="79">
        <f>AVERAGE(E12:E28)</f>
        <v>7.0805882352941172</v>
      </c>
      <c r="F32" s="84"/>
      <c r="J32" s="33"/>
      <c r="K32" s="61"/>
      <c r="L32" s="61"/>
      <c r="M32" s="61"/>
      <c r="N32" s="61"/>
      <c r="O32" s="61"/>
      <c r="P32" s="61"/>
      <c r="Q32" s="61"/>
      <c r="R32" s="23"/>
      <c r="S32" s="23"/>
      <c r="T32" s="74"/>
      <c r="U32" s="74"/>
      <c r="V32" s="74"/>
      <c r="W32" s="23"/>
      <c r="X32" s="73"/>
      <c r="Y32" s="73"/>
      <c r="Z32" s="73"/>
      <c r="AA32" s="73"/>
      <c r="AB32" s="77"/>
      <c r="AC32" s="42"/>
    </row>
    <row r="33" spans="2:29" ht="16.2" thickBot="1">
      <c r="B33" s="83"/>
      <c r="C33" s="78" t="s">
        <v>18</v>
      </c>
      <c r="D33" s="79">
        <f>STDEV(D12:D28)</f>
        <v>3.1731875326943557</v>
      </c>
      <c r="E33" s="79">
        <f t="shared" ref="E33" si="3">STDEV(E12:E28)</f>
        <v>1.2404911859231236</v>
      </c>
      <c r="F33" s="84"/>
      <c r="J33" s="33"/>
      <c r="K33" s="61"/>
      <c r="L33" s="61"/>
      <c r="M33" s="61"/>
      <c r="N33" s="61"/>
      <c r="O33" s="61"/>
      <c r="P33" s="61"/>
      <c r="Q33" s="61"/>
      <c r="R33" s="23"/>
      <c r="S33" s="23"/>
      <c r="T33" s="75"/>
      <c r="U33" s="54" t="s">
        <v>30</v>
      </c>
      <c r="V33" s="75"/>
      <c r="W33" s="23"/>
      <c r="X33" s="74"/>
      <c r="Y33" s="51" t="s">
        <v>19</v>
      </c>
      <c r="Z33" s="51" t="s">
        <v>20</v>
      </c>
      <c r="AA33" s="51" t="s">
        <v>32</v>
      </c>
      <c r="AB33" s="72"/>
      <c r="AC33" s="42"/>
    </row>
    <row r="34" spans="2:29" ht="16.2" thickBot="1">
      <c r="B34" s="83"/>
      <c r="C34" s="83"/>
      <c r="D34" s="83"/>
      <c r="E34" s="83"/>
      <c r="F34" s="84"/>
      <c r="G34" s="45"/>
      <c r="J34" s="33"/>
      <c r="K34" s="61"/>
      <c r="L34" s="61"/>
      <c r="M34" s="61"/>
      <c r="N34" s="61"/>
      <c r="O34" s="61"/>
      <c r="P34" s="61"/>
      <c r="Q34" s="61"/>
      <c r="R34" s="23"/>
      <c r="S34" s="23"/>
      <c r="T34" s="76"/>
      <c r="U34" s="47">
        <f>SUM(Q12:Q28)</f>
        <v>-26.39012352941177</v>
      </c>
      <c r="V34" s="76"/>
      <c r="W34" s="23"/>
      <c r="X34" s="75"/>
      <c r="Y34" s="46" t="s">
        <v>25</v>
      </c>
      <c r="Z34" s="46" t="s">
        <v>31</v>
      </c>
      <c r="AA34" s="46"/>
      <c r="AB34" s="72"/>
      <c r="AC34" s="34"/>
    </row>
    <row r="35" spans="2:29">
      <c r="F35" s="23"/>
      <c r="G35" s="23"/>
      <c r="J35" s="33"/>
      <c r="K35" s="61"/>
      <c r="L35" s="61"/>
      <c r="M35" s="61"/>
      <c r="N35" s="61"/>
      <c r="O35" s="61"/>
      <c r="P35" s="61"/>
      <c r="Q35" s="61"/>
      <c r="R35" s="23"/>
      <c r="S35" s="23"/>
      <c r="T35" s="76"/>
      <c r="U35" s="76"/>
      <c r="V35" s="76"/>
      <c r="W35" s="23"/>
      <c r="X35" s="76"/>
      <c r="Y35" s="50">
        <f>D33</f>
        <v>3.1731875326943557</v>
      </c>
      <c r="Z35" s="49">
        <f>E33</f>
        <v>1.2404911859231236</v>
      </c>
      <c r="AA35" s="47">
        <f>Y35*Z35</f>
        <v>3.9363111655884917</v>
      </c>
      <c r="AB35" s="72"/>
      <c r="AC35" s="34"/>
    </row>
    <row r="36" spans="2:29">
      <c r="C36" t="s">
        <v>16</v>
      </c>
      <c r="F36" s="23"/>
      <c r="G36" s="23"/>
      <c r="J36" s="33"/>
      <c r="K36" s="61"/>
      <c r="L36" s="61"/>
      <c r="M36" s="61"/>
      <c r="N36" s="61"/>
      <c r="O36" s="61"/>
      <c r="P36" s="61"/>
      <c r="Q36" s="61"/>
      <c r="R36" s="23"/>
      <c r="S36" s="23"/>
      <c r="T36" s="45"/>
      <c r="U36" s="45"/>
      <c r="V36" s="45"/>
      <c r="W36" s="23"/>
      <c r="X36" s="76"/>
      <c r="Y36" s="72"/>
      <c r="Z36" s="72"/>
      <c r="AA36" s="72"/>
      <c r="AB36" s="72"/>
      <c r="AC36" s="34"/>
    </row>
    <row r="37" spans="2:29" ht="15" thickBot="1">
      <c r="I37" s="39"/>
      <c r="J37" s="41"/>
      <c r="K37" s="61"/>
      <c r="L37" s="61"/>
      <c r="M37" s="61"/>
      <c r="N37" s="61"/>
      <c r="O37" s="61"/>
      <c r="P37" s="61"/>
      <c r="Q37" s="61"/>
      <c r="R37" s="23"/>
      <c r="S37" s="23"/>
      <c r="T37" s="45"/>
      <c r="U37" s="45"/>
      <c r="V37" s="45"/>
      <c r="W37" s="23"/>
      <c r="Y37" s="61"/>
      <c r="Z37" s="61"/>
      <c r="AA37" s="61"/>
      <c r="AB37" s="61"/>
      <c r="AC37" s="34"/>
    </row>
    <row r="38" spans="2:29" ht="15" thickBot="1">
      <c r="B38" s="23"/>
      <c r="C38" s="6"/>
      <c r="D38" s="7"/>
      <c r="E38" s="7"/>
      <c r="F38" s="7"/>
      <c r="G38" s="7"/>
      <c r="H38" s="8"/>
      <c r="I38" s="23"/>
      <c r="J38" s="41"/>
      <c r="K38" s="61"/>
      <c r="L38" s="61"/>
      <c r="M38" s="61"/>
      <c r="N38" s="61"/>
      <c r="O38" s="61"/>
      <c r="P38" s="61"/>
      <c r="Q38" s="61"/>
      <c r="R38" s="23"/>
      <c r="S38" s="23"/>
      <c r="T38" s="76"/>
      <c r="U38" s="76"/>
      <c r="V38" s="72"/>
      <c r="W38" s="23"/>
      <c r="Y38" s="61"/>
      <c r="Z38" s="61"/>
      <c r="AA38" s="61"/>
      <c r="AB38" s="61"/>
      <c r="AC38" s="34"/>
    </row>
    <row r="39" spans="2:29" ht="15" thickBot="1">
      <c r="B39" s="23"/>
      <c r="C39" s="9"/>
      <c r="D39" s="10"/>
      <c r="E39" s="10" t="s">
        <v>6</v>
      </c>
      <c r="F39" s="10"/>
      <c r="H39" s="11"/>
      <c r="I39" s="23"/>
      <c r="J39" s="41"/>
      <c r="K39" s="61"/>
      <c r="L39" s="61"/>
      <c r="M39" s="61"/>
      <c r="N39" s="61"/>
      <c r="O39" s="61"/>
      <c r="P39" s="61"/>
      <c r="Q39" s="61"/>
      <c r="R39" s="23"/>
      <c r="S39" s="23"/>
      <c r="T39" s="76"/>
      <c r="U39" s="62" t="s">
        <v>39</v>
      </c>
      <c r="V39" s="72"/>
      <c r="W39" s="23"/>
      <c r="Y39" s="61"/>
      <c r="Z39" s="61"/>
      <c r="AA39" s="61"/>
      <c r="AB39" s="61"/>
      <c r="AC39" s="34"/>
    </row>
    <row r="40" spans="2:29">
      <c r="B40" s="23"/>
      <c r="C40" s="9"/>
      <c r="D40" s="10"/>
      <c r="E40" s="10"/>
      <c r="F40" s="10"/>
      <c r="G40" s="10"/>
      <c r="H40" s="11"/>
      <c r="I40" s="23"/>
      <c r="J40" s="41"/>
      <c r="K40" s="61"/>
      <c r="L40" s="61"/>
      <c r="M40" s="61"/>
      <c r="N40" s="61"/>
      <c r="O40" s="61"/>
      <c r="P40" s="61"/>
      <c r="Q40" s="61"/>
      <c r="R40" s="23"/>
      <c r="S40" s="23"/>
      <c r="T40" s="76"/>
      <c r="U40" s="96">
        <f>L28</f>
        <v>17</v>
      </c>
      <c r="V40" s="72"/>
      <c r="W40" s="23"/>
      <c r="Y40" s="61"/>
      <c r="Z40" s="61"/>
      <c r="AA40" s="61"/>
      <c r="AB40" s="61"/>
      <c r="AC40" s="34"/>
    </row>
    <row r="41" spans="2:29">
      <c r="B41" s="23"/>
      <c r="C41" s="9"/>
      <c r="D41" s="10"/>
      <c r="E41" s="10"/>
      <c r="F41" s="10"/>
      <c r="G41" s="10"/>
      <c r="H41" s="11"/>
      <c r="I41" s="23"/>
      <c r="J41" s="41"/>
      <c r="K41" s="61"/>
      <c r="L41" s="61"/>
      <c r="M41" s="61"/>
      <c r="N41" s="61"/>
      <c r="O41" s="61"/>
      <c r="P41" s="61"/>
      <c r="Q41" s="61"/>
      <c r="R41" s="23"/>
      <c r="S41" s="23"/>
      <c r="T41" s="76"/>
      <c r="U41" s="76"/>
      <c r="V41" s="76"/>
      <c r="W41" s="23"/>
      <c r="Y41" s="61"/>
      <c r="Z41" s="61"/>
      <c r="AA41" s="61"/>
      <c r="AB41" s="61"/>
      <c r="AC41" s="34"/>
    </row>
    <row r="42" spans="2:29">
      <c r="B42" s="23"/>
      <c r="C42" s="9"/>
      <c r="D42" s="10"/>
      <c r="E42" s="10"/>
      <c r="F42" s="10"/>
      <c r="G42" s="10"/>
      <c r="H42" s="11"/>
      <c r="I42" s="23"/>
      <c r="J42" s="41"/>
      <c r="K42" s="61"/>
      <c r="L42" s="61"/>
      <c r="M42" s="61"/>
      <c r="N42" s="61"/>
      <c r="O42" s="61"/>
      <c r="P42" s="61"/>
      <c r="Q42" s="61"/>
      <c r="R42" s="23"/>
      <c r="S42" s="23"/>
      <c r="T42" s="45"/>
      <c r="U42" s="45"/>
      <c r="V42" s="45"/>
      <c r="W42" s="23"/>
      <c r="Y42" s="61"/>
      <c r="Z42" s="61"/>
      <c r="AA42" s="61"/>
      <c r="AB42" s="61"/>
      <c r="AC42" s="34"/>
    </row>
    <row r="43" spans="2:29">
      <c r="C43" s="9"/>
      <c r="D43" s="10"/>
      <c r="E43" s="10"/>
      <c r="F43" s="10"/>
      <c r="G43" s="10"/>
      <c r="H43" s="11"/>
      <c r="I43" s="23"/>
      <c r="J43" s="41"/>
      <c r="K43" s="61"/>
      <c r="L43" s="61"/>
      <c r="M43" s="61"/>
      <c r="N43" s="61"/>
      <c r="O43" s="61"/>
      <c r="P43" s="61"/>
      <c r="Q43" s="61"/>
      <c r="R43" s="23"/>
      <c r="S43" s="23"/>
      <c r="T43" s="45"/>
      <c r="U43" s="45"/>
      <c r="V43" s="45"/>
      <c r="W43" s="23"/>
      <c r="Y43" s="61"/>
      <c r="Z43" s="61"/>
      <c r="AA43" s="61"/>
      <c r="AB43" s="61"/>
      <c r="AC43" s="34"/>
    </row>
    <row r="44" spans="2:29">
      <c r="C44" s="9"/>
      <c r="D44" s="10"/>
      <c r="E44" s="10"/>
      <c r="F44" s="10"/>
      <c r="G44" s="10"/>
      <c r="H44" s="11"/>
      <c r="I44" s="23"/>
      <c r="J44" s="41"/>
      <c r="K44" s="61"/>
      <c r="L44" s="61"/>
      <c r="M44" s="61"/>
      <c r="N44" s="61"/>
      <c r="O44" s="61"/>
      <c r="P44" s="61"/>
      <c r="Q44" s="61"/>
      <c r="R44" s="23"/>
      <c r="S44" s="23"/>
      <c r="T44" s="23"/>
      <c r="U44" s="23"/>
      <c r="V44" s="23"/>
      <c r="W44" s="23"/>
      <c r="Y44" s="61"/>
      <c r="Z44" s="61"/>
      <c r="AA44" s="61"/>
      <c r="AB44" s="61"/>
      <c r="AC44" s="34"/>
    </row>
    <row r="45" spans="2:29">
      <c r="C45" s="9"/>
      <c r="D45" s="10"/>
      <c r="E45" s="10"/>
      <c r="F45" s="10"/>
      <c r="G45" s="10"/>
      <c r="H45" s="11"/>
      <c r="I45" s="23"/>
      <c r="J45" s="41"/>
      <c r="K45" s="61"/>
      <c r="L45" s="61"/>
      <c r="M45" s="61"/>
      <c r="N45" s="61"/>
      <c r="O45" s="61"/>
      <c r="P45" s="61"/>
      <c r="Q45" s="61"/>
      <c r="R45" s="23"/>
      <c r="S45" s="23"/>
      <c r="T45" s="23"/>
      <c r="U45" s="23"/>
      <c r="V45" s="23"/>
      <c r="W45" s="23"/>
      <c r="Y45" s="61"/>
      <c r="Z45" s="61"/>
      <c r="AA45" s="61"/>
      <c r="AB45" s="61"/>
      <c r="AC45" s="34"/>
    </row>
    <row r="46" spans="2:29">
      <c r="C46" s="9"/>
      <c r="D46" s="10"/>
      <c r="E46" s="10"/>
      <c r="F46" s="10"/>
      <c r="G46" s="10"/>
      <c r="H46" s="11"/>
      <c r="I46" s="23"/>
      <c r="J46" s="41"/>
      <c r="K46" s="61"/>
      <c r="L46" s="61"/>
      <c r="M46" s="61"/>
      <c r="N46" s="61"/>
      <c r="O46" s="61"/>
      <c r="P46" s="61"/>
      <c r="Q46" s="61"/>
      <c r="R46" s="23"/>
      <c r="S46" s="23"/>
      <c r="T46" s="23"/>
      <c r="U46" s="23"/>
      <c r="V46" s="23"/>
      <c r="W46" s="23"/>
      <c r="Y46" s="61"/>
      <c r="Z46" s="61"/>
      <c r="AA46" s="61"/>
      <c r="AB46" s="61"/>
      <c r="AC46" s="34"/>
    </row>
    <row r="47" spans="2:29">
      <c r="C47" s="9"/>
      <c r="D47" s="10"/>
      <c r="E47" s="10"/>
      <c r="F47" s="10"/>
      <c r="G47" s="10"/>
      <c r="H47" s="11"/>
      <c r="I47" s="23"/>
      <c r="J47" s="41"/>
      <c r="K47" s="61"/>
      <c r="L47" s="61"/>
      <c r="M47" s="61"/>
      <c r="N47" s="61"/>
      <c r="O47" s="61"/>
      <c r="P47" s="61"/>
      <c r="Q47" s="61"/>
      <c r="R47" s="23"/>
      <c r="S47" s="23"/>
      <c r="T47" s="23"/>
      <c r="U47" s="23"/>
      <c r="V47" s="23"/>
      <c r="W47" s="23"/>
      <c r="Y47" s="61"/>
      <c r="Z47" s="61"/>
      <c r="AA47" s="61"/>
      <c r="AB47" s="61"/>
      <c r="AC47" s="34"/>
    </row>
    <row r="48" spans="2:29">
      <c r="C48" s="9"/>
      <c r="D48" s="10"/>
      <c r="E48" s="10"/>
      <c r="F48" s="10"/>
      <c r="G48" s="10"/>
      <c r="H48" s="11"/>
      <c r="I48" s="23"/>
      <c r="J48" s="41"/>
      <c r="K48" s="61"/>
      <c r="L48" s="61"/>
      <c r="M48" s="61"/>
      <c r="N48" s="61"/>
      <c r="O48" s="61"/>
      <c r="P48" s="61"/>
      <c r="Q48" s="61"/>
      <c r="R48" s="23"/>
      <c r="S48" s="23"/>
      <c r="T48" s="23"/>
      <c r="U48" s="23"/>
      <c r="V48" s="23"/>
      <c r="W48" s="23"/>
      <c r="Y48" s="61"/>
      <c r="Z48" s="61"/>
      <c r="AA48" s="61"/>
      <c r="AB48" s="61"/>
      <c r="AC48" s="34"/>
    </row>
    <row r="49" spans="3:29">
      <c r="C49" s="9"/>
      <c r="D49" s="10"/>
      <c r="E49" s="10"/>
      <c r="F49" s="10"/>
      <c r="G49" s="10"/>
      <c r="H49" s="11"/>
      <c r="I49" s="23"/>
      <c r="J49" s="41"/>
      <c r="K49" s="61"/>
      <c r="L49" s="61"/>
      <c r="M49" s="61"/>
      <c r="N49" s="61"/>
      <c r="O49" s="61"/>
      <c r="P49" s="61"/>
      <c r="Q49" s="61"/>
      <c r="R49" s="23"/>
      <c r="S49" s="23"/>
      <c r="T49" s="23"/>
      <c r="U49" s="23"/>
      <c r="V49" s="23"/>
      <c r="W49" s="23"/>
      <c r="Y49" s="61"/>
      <c r="Z49" s="61"/>
      <c r="AA49" s="61"/>
      <c r="AB49" s="61"/>
      <c r="AC49" s="34"/>
    </row>
    <row r="50" spans="3:29">
      <c r="C50" s="9"/>
      <c r="D50" s="10"/>
      <c r="E50" s="10"/>
      <c r="F50" s="10"/>
      <c r="G50" s="10"/>
      <c r="H50" s="11"/>
      <c r="I50" s="23"/>
      <c r="J50" s="41"/>
      <c r="K50" s="61"/>
      <c r="L50" s="61"/>
      <c r="M50" s="61"/>
      <c r="N50" s="61"/>
      <c r="O50" s="61"/>
      <c r="P50" s="61"/>
      <c r="Q50" s="61"/>
      <c r="R50" s="23"/>
      <c r="S50" s="23"/>
      <c r="T50" s="23"/>
      <c r="U50" s="23"/>
      <c r="V50" s="23"/>
      <c r="W50" s="23"/>
      <c r="Y50" s="61"/>
      <c r="Z50" s="61"/>
      <c r="AA50" s="61"/>
      <c r="AB50" s="61"/>
      <c r="AC50" s="34"/>
    </row>
    <row r="51" spans="3:29">
      <c r="C51" s="9"/>
      <c r="D51" s="10"/>
      <c r="E51" s="10"/>
      <c r="F51" s="10"/>
      <c r="G51" s="10"/>
      <c r="H51" s="11"/>
      <c r="I51" s="23"/>
      <c r="J51" s="41"/>
      <c r="K51" s="61"/>
      <c r="L51" s="61"/>
      <c r="M51" s="61"/>
      <c r="N51" s="61"/>
      <c r="O51" s="61"/>
      <c r="P51" s="61"/>
      <c r="Q51" s="61"/>
      <c r="R51" s="23"/>
      <c r="S51" s="23"/>
      <c r="T51" s="23"/>
      <c r="U51" s="23"/>
      <c r="V51" s="23"/>
      <c r="W51" s="23"/>
      <c r="Y51" s="61"/>
      <c r="Z51" s="61"/>
      <c r="AA51" s="61"/>
      <c r="AB51" s="61"/>
      <c r="AC51" s="34"/>
    </row>
    <row r="52" spans="3:29">
      <c r="C52" s="9"/>
      <c r="D52" s="10"/>
      <c r="E52" s="10"/>
      <c r="F52" s="10"/>
      <c r="G52" s="10"/>
      <c r="H52" s="11"/>
      <c r="I52" s="23"/>
      <c r="J52" s="41"/>
      <c r="K52" s="61"/>
      <c r="L52" s="61"/>
      <c r="M52" s="61"/>
      <c r="N52" s="61"/>
      <c r="O52" s="61"/>
      <c r="P52" s="61"/>
      <c r="Q52" s="61"/>
      <c r="R52" s="23"/>
      <c r="S52" s="23"/>
      <c r="T52" s="23"/>
      <c r="U52" s="23"/>
      <c r="V52" s="23"/>
      <c r="W52" s="23"/>
      <c r="Y52" s="61"/>
      <c r="Z52" s="61"/>
      <c r="AA52" s="61"/>
      <c r="AB52" s="61"/>
      <c r="AC52" s="34"/>
    </row>
    <row r="53" spans="3:29">
      <c r="C53" s="9"/>
      <c r="D53" s="10"/>
      <c r="E53" s="10"/>
      <c r="F53" s="10"/>
      <c r="G53" s="10"/>
      <c r="H53" s="11"/>
      <c r="I53" s="23"/>
      <c r="J53" s="41"/>
      <c r="K53" s="61"/>
      <c r="L53" s="61"/>
      <c r="M53" s="61"/>
      <c r="N53" s="61"/>
      <c r="O53" s="61"/>
      <c r="P53" s="61"/>
      <c r="Q53" s="61"/>
      <c r="R53" s="23"/>
      <c r="S53" s="23"/>
      <c r="T53" s="23"/>
      <c r="U53" s="23"/>
      <c r="V53" s="23"/>
      <c r="W53" s="23"/>
      <c r="Y53" s="61"/>
      <c r="Z53" s="61"/>
      <c r="AA53" s="61"/>
      <c r="AB53" s="61"/>
      <c r="AC53" s="34"/>
    </row>
    <row r="54" spans="3:29">
      <c r="C54" s="9"/>
      <c r="D54" s="10"/>
      <c r="E54" s="10"/>
      <c r="F54" s="10"/>
      <c r="G54" s="10"/>
      <c r="H54" s="11"/>
      <c r="I54" s="23"/>
      <c r="J54" s="41"/>
      <c r="K54" s="61"/>
      <c r="L54" s="61"/>
      <c r="M54" s="61"/>
      <c r="N54" s="61"/>
      <c r="O54" s="61"/>
      <c r="P54" s="61"/>
      <c r="Q54" s="61"/>
      <c r="R54" s="23"/>
      <c r="S54" s="23"/>
      <c r="T54" s="23"/>
      <c r="U54" s="23"/>
      <c r="V54" s="23"/>
      <c r="W54" s="23"/>
      <c r="Y54" s="61"/>
      <c r="Z54" s="61"/>
      <c r="AA54" s="61"/>
      <c r="AB54" s="61"/>
      <c r="AC54" s="34"/>
    </row>
    <row r="55" spans="3:29" ht="15" thickBot="1">
      <c r="C55" s="9"/>
      <c r="D55" s="10"/>
      <c r="E55" s="10"/>
      <c r="F55" s="10"/>
      <c r="G55" s="10"/>
      <c r="H55" s="11"/>
      <c r="I55" s="23"/>
      <c r="J55" s="41"/>
      <c r="K55" s="61"/>
      <c r="L55" s="61"/>
      <c r="M55" s="61"/>
      <c r="N55" s="61"/>
      <c r="O55" s="61"/>
      <c r="P55" s="61"/>
      <c r="Q55" s="61"/>
      <c r="R55" s="23"/>
      <c r="S55" s="23"/>
      <c r="T55" s="72"/>
      <c r="U55" s="102"/>
      <c r="V55" s="72"/>
      <c r="W55" s="23"/>
      <c r="Y55" s="61"/>
      <c r="Z55" s="61"/>
      <c r="AA55" s="61"/>
      <c r="AB55" s="61"/>
      <c r="AC55" s="34"/>
    </row>
    <row r="56" spans="3:29" ht="15" thickBot="1">
      <c r="C56" s="9"/>
      <c r="D56" s="10"/>
      <c r="E56" s="10"/>
      <c r="F56" s="10"/>
      <c r="G56" s="10"/>
      <c r="H56" s="11"/>
      <c r="I56" s="23"/>
      <c r="J56" s="41"/>
      <c r="K56" s="61"/>
      <c r="L56" s="61"/>
      <c r="M56" s="61"/>
      <c r="N56" s="61"/>
      <c r="O56" s="61"/>
      <c r="P56" s="61"/>
      <c r="Q56" s="61"/>
      <c r="R56" s="23"/>
      <c r="S56" s="23"/>
      <c r="T56" s="72"/>
      <c r="U56" s="63" t="s">
        <v>33</v>
      </c>
      <c r="V56" s="72"/>
      <c r="W56" s="23"/>
      <c r="Y56" s="61"/>
      <c r="Z56" s="61"/>
      <c r="AA56" s="61"/>
      <c r="AB56" s="61"/>
      <c r="AC56" s="34"/>
    </row>
    <row r="57" spans="3:29">
      <c r="C57" s="9"/>
      <c r="D57" s="10"/>
      <c r="E57" s="10"/>
      <c r="F57" s="10"/>
      <c r="G57" s="10"/>
      <c r="H57" s="11"/>
      <c r="I57" s="23"/>
      <c r="J57" s="41"/>
      <c r="K57" s="61"/>
      <c r="L57" s="61"/>
      <c r="M57" s="61"/>
      <c r="N57" s="61"/>
      <c r="O57" s="61"/>
      <c r="P57" s="61"/>
      <c r="Q57" s="61"/>
      <c r="R57" s="23"/>
      <c r="S57" s="23"/>
      <c r="T57" s="72"/>
      <c r="U57" s="70">
        <f>(1/(U40-1)*(U34/AA35))</f>
        <v>-0.41901736199293771</v>
      </c>
      <c r="V57" s="72"/>
      <c r="W57" s="23"/>
      <c r="Y57" s="61"/>
      <c r="Z57" s="61"/>
      <c r="AA57" s="61"/>
      <c r="AB57" s="61"/>
      <c r="AC57" s="34"/>
    </row>
    <row r="58" spans="3:29">
      <c r="C58" s="9"/>
      <c r="D58" s="10"/>
      <c r="E58" s="10"/>
      <c r="F58" s="10"/>
      <c r="G58" s="10"/>
      <c r="H58" s="11"/>
      <c r="I58" s="23"/>
      <c r="J58" s="41"/>
      <c r="K58" s="61"/>
      <c r="L58" s="61"/>
      <c r="M58" s="61"/>
      <c r="N58" s="61"/>
      <c r="O58" s="61"/>
      <c r="P58" s="61"/>
      <c r="Q58" s="61"/>
      <c r="R58" s="23"/>
      <c r="S58" s="23"/>
      <c r="T58" s="72"/>
      <c r="U58" s="102" t="s">
        <v>48</v>
      </c>
      <c r="V58" s="72"/>
      <c r="W58" s="23"/>
      <c r="Y58" s="61"/>
      <c r="Z58" s="61"/>
      <c r="AA58" s="61"/>
      <c r="AB58" s="61"/>
      <c r="AC58" s="34"/>
    </row>
    <row r="59" spans="3:29" ht="15" thickBot="1">
      <c r="C59" s="12"/>
      <c r="D59" s="13"/>
      <c r="E59" s="13"/>
      <c r="F59" s="13"/>
      <c r="G59" s="13"/>
      <c r="H59" s="14"/>
      <c r="I59" s="23"/>
      <c r="J59" s="41"/>
      <c r="K59" s="61"/>
      <c r="L59" s="61"/>
      <c r="M59" s="61"/>
      <c r="N59" s="61"/>
      <c r="O59" s="61"/>
      <c r="P59" s="61"/>
      <c r="Q59" s="61"/>
      <c r="R59" s="23"/>
      <c r="S59" s="23"/>
      <c r="T59" s="23"/>
      <c r="U59" s="23"/>
      <c r="V59" s="23"/>
      <c r="W59" s="23"/>
      <c r="Y59" s="61"/>
      <c r="Z59" s="61"/>
      <c r="AA59" s="61"/>
      <c r="AB59" s="61"/>
      <c r="AC59" s="34"/>
    </row>
    <row r="60" spans="3:29" ht="15" thickBot="1">
      <c r="C60" s="10"/>
      <c r="D60" s="10"/>
      <c r="E60" s="10"/>
      <c r="F60" s="10"/>
      <c r="G60" s="10"/>
      <c r="H60" s="10"/>
      <c r="I60" s="23"/>
      <c r="J60" s="41"/>
      <c r="K60" s="61"/>
      <c r="L60" s="61"/>
      <c r="M60" s="61"/>
      <c r="N60" s="61"/>
      <c r="O60" s="61"/>
      <c r="P60" s="61"/>
      <c r="Q60" s="61"/>
      <c r="R60" s="23"/>
      <c r="S60" s="23"/>
      <c r="T60" s="82"/>
      <c r="U60" s="82"/>
      <c r="V60" s="82"/>
      <c r="W60" s="23"/>
      <c r="Y60" s="61"/>
      <c r="Z60" s="61"/>
      <c r="AA60" s="61"/>
      <c r="AB60" s="61"/>
      <c r="AC60" s="34"/>
    </row>
    <row r="61" spans="3:29">
      <c r="I61" s="39"/>
      <c r="J61" s="41"/>
      <c r="K61" s="61"/>
      <c r="L61" s="61"/>
      <c r="M61" s="61"/>
      <c r="N61" s="61"/>
      <c r="O61" s="61"/>
      <c r="P61" s="61"/>
      <c r="Q61" s="61"/>
      <c r="R61" s="23"/>
      <c r="S61" s="23"/>
      <c r="T61" s="82"/>
      <c r="U61" s="55" t="s">
        <v>34</v>
      </c>
      <c r="V61" s="82"/>
      <c r="W61" s="23"/>
      <c r="Y61" s="61"/>
      <c r="Z61" s="61"/>
      <c r="AA61" s="61"/>
      <c r="AB61" s="61"/>
      <c r="AC61" s="34"/>
    </row>
    <row r="62" spans="3:29">
      <c r="I62" s="39"/>
      <c r="J62" s="41"/>
      <c r="K62" s="61"/>
      <c r="L62" s="61"/>
      <c r="M62" s="61"/>
      <c r="N62" s="61"/>
      <c r="O62" s="61"/>
      <c r="P62" s="61"/>
      <c r="Q62" s="61"/>
      <c r="R62" s="23"/>
      <c r="S62" s="23"/>
      <c r="T62" s="82"/>
      <c r="U62" s="56" t="s">
        <v>35</v>
      </c>
      <c r="V62" s="82"/>
      <c r="W62" s="23"/>
      <c r="Y62" s="61"/>
      <c r="Z62" s="61"/>
      <c r="AA62" s="61"/>
      <c r="AB62" s="61"/>
      <c r="AC62" s="34"/>
    </row>
    <row r="63" spans="3:29" ht="15" thickBot="1">
      <c r="I63" s="39"/>
      <c r="J63" s="41"/>
      <c r="K63" s="61"/>
      <c r="L63" s="61"/>
      <c r="M63" s="61"/>
      <c r="N63" s="61"/>
      <c r="O63" s="61"/>
      <c r="P63" s="61"/>
      <c r="Q63" s="61"/>
      <c r="R63" s="23"/>
      <c r="S63" s="23"/>
      <c r="T63" s="82"/>
      <c r="U63" s="57">
        <f>CORREL(D12:D28,E12:E28)</f>
        <v>-0.41901736199293643</v>
      </c>
      <c r="V63" s="82"/>
      <c r="W63" s="23"/>
      <c r="Y63" s="61"/>
      <c r="Z63" s="61"/>
      <c r="AA63" s="61"/>
      <c r="AB63" s="61"/>
      <c r="AC63" s="34"/>
    </row>
    <row r="64" spans="3:29">
      <c r="I64" s="39"/>
      <c r="J64" s="41"/>
      <c r="K64" s="61"/>
      <c r="L64" s="61"/>
      <c r="M64" s="61"/>
      <c r="N64" s="61"/>
      <c r="O64" s="61"/>
      <c r="P64" s="61"/>
      <c r="Q64" s="61"/>
      <c r="R64" s="23"/>
      <c r="S64" s="23"/>
      <c r="T64" s="82"/>
      <c r="U64" s="101" t="s">
        <v>49</v>
      </c>
      <c r="V64" s="82"/>
      <c r="W64" s="23"/>
      <c r="Y64" s="61"/>
      <c r="Z64" s="61"/>
      <c r="AA64" s="61"/>
      <c r="AB64" s="61"/>
      <c r="AC64" s="34"/>
    </row>
    <row r="65" spans="2:29" ht="15" thickBot="1">
      <c r="I65" s="39"/>
      <c r="J65" s="43"/>
      <c r="K65" s="35"/>
      <c r="L65" s="35"/>
      <c r="M65" s="35"/>
      <c r="N65" s="35"/>
      <c r="O65" s="35"/>
      <c r="P65" s="35"/>
      <c r="Q65" s="35"/>
      <c r="R65" s="44"/>
      <c r="S65" s="44"/>
      <c r="T65" s="44"/>
      <c r="U65" s="44"/>
      <c r="V65" s="44"/>
      <c r="W65" s="44"/>
      <c r="X65" s="44"/>
      <c r="Y65" s="35"/>
      <c r="Z65" s="35"/>
      <c r="AA65" s="35"/>
      <c r="AB65" s="35"/>
      <c r="AC65" s="36"/>
    </row>
    <row r="66" spans="2:29" ht="15" thickBot="1">
      <c r="I66" s="39"/>
      <c r="J66" s="39"/>
    </row>
    <row r="67" spans="2:29">
      <c r="B67" s="23"/>
      <c r="C67" s="6"/>
      <c r="D67" s="7"/>
      <c r="E67" s="7"/>
      <c r="F67" s="7"/>
      <c r="G67" s="7"/>
      <c r="H67" s="8"/>
      <c r="I67" s="23"/>
      <c r="J67" s="39"/>
    </row>
    <row r="68" spans="2:29">
      <c r="B68" s="23"/>
      <c r="C68" s="9"/>
      <c r="D68" s="10" t="s">
        <v>42</v>
      </c>
      <c r="F68" s="10"/>
      <c r="G68" s="10"/>
      <c r="H68" s="11"/>
      <c r="I68" s="23"/>
      <c r="J68" s="39"/>
    </row>
    <row r="69" spans="2:29">
      <c r="B69" s="23"/>
      <c r="C69" s="9"/>
      <c r="D69" s="10"/>
      <c r="E69" s="10"/>
      <c r="F69" s="10"/>
      <c r="G69" s="10"/>
      <c r="H69" s="11"/>
      <c r="I69" s="23"/>
      <c r="J69" s="39"/>
    </row>
    <row r="70" spans="2:29">
      <c r="B70" s="23"/>
      <c r="C70" s="9"/>
      <c r="D70" s="10"/>
      <c r="E70" s="10"/>
      <c r="F70" s="10"/>
      <c r="G70" s="10"/>
      <c r="H70" s="11"/>
      <c r="I70" s="23"/>
      <c r="J70" s="23"/>
    </row>
    <row r="71" spans="2:29">
      <c r="B71" s="23"/>
      <c r="C71" s="9"/>
      <c r="D71" s="10"/>
      <c r="E71" s="10"/>
      <c r="F71" s="10"/>
      <c r="G71" s="10"/>
      <c r="H71" s="11"/>
      <c r="I71" s="23"/>
      <c r="J71" s="23"/>
    </row>
    <row r="72" spans="2:29">
      <c r="C72" s="9"/>
      <c r="D72" s="10"/>
      <c r="E72" s="10"/>
      <c r="F72" s="10"/>
      <c r="G72" s="10"/>
      <c r="H72" s="11"/>
      <c r="I72" s="23"/>
      <c r="J72" s="23"/>
    </row>
    <row r="73" spans="2:29">
      <c r="C73" s="9"/>
      <c r="D73" s="10"/>
      <c r="E73" s="10"/>
      <c r="F73" s="10"/>
      <c r="G73" s="10"/>
      <c r="H73" s="11"/>
      <c r="I73" s="23"/>
      <c r="J73" s="23"/>
    </row>
    <row r="74" spans="2:29">
      <c r="C74" s="9"/>
      <c r="D74" s="10"/>
      <c r="E74" s="10"/>
      <c r="F74" s="10"/>
      <c r="G74" s="10"/>
      <c r="H74" s="11"/>
      <c r="I74" s="23"/>
      <c r="J74" s="23"/>
    </row>
    <row r="75" spans="2:29">
      <c r="C75" s="9"/>
      <c r="D75" s="10"/>
      <c r="E75" s="10"/>
      <c r="F75" s="10"/>
      <c r="G75" s="10"/>
      <c r="H75" s="11"/>
      <c r="I75" s="23"/>
      <c r="J75" s="23"/>
    </row>
    <row r="76" spans="2:29">
      <c r="C76" s="9"/>
      <c r="D76" s="10"/>
      <c r="E76" s="10"/>
      <c r="F76" s="10"/>
      <c r="G76" s="10"/>
      <c r="H76" s="11"/>
      <c r="I76" s="23"/>
      <c r="J76" s="23"/>
    </row>
    <row r="77" spans="2:29">
      <c r="C77" s="9"/>
      <c r="D77" s="10"/>
      <c r="E77" s="10"/>
      <c r="F77" s="10"/>
      <c r="G77" s="10"/>
      <c r="H77" s="11"/>
      <c r="I77" s="23"/>
      <c r="J77" s="23"/>
    </row>
    <row r="78" spans="2:29">
      <c r="C78" s="9"/>
      <c r="D78" s="10"/>
      <c r="E78" s="10"/>
      <c r="F78" s="10"/>
      <c r="G78" s="10"/>
      <c r="H78" s="11"/>
      <c r="I78" s="23"/>
      <c r="J78" s="23"/>
    </row>
    <row r="79" spans="2:29">
      <c r="C79" s="9"/>
      <c r="D79" s="10"/>
      <c r="E79" s="10"/>
      <c r="F79" s="10"/>
      <c r="G79" s="10"/>
      <c r="H79" s="11"/>
      <c r="I79" s="23"/>
      <c r="J79" s="23"/>
    </row>
    <row r="80" spans="2:29">
      <c r="C80" s="9"/>
      <c r="D80" s="10"/>
      <c r="E80" s="10"/>
      <c r="F80" s="10"/>
      <c r="G80" s="10"/>
      <c r="H80" s="11"/>
      <c r="I80" s="23"/>
      <c r="J80" s="23"/>
    </row>
    <row r="81" spans="3:10">
      <c r="C81" s="9"/>
      <c r="D81" s="10"/>
      <c r="E81" s="10"/>
      <c r="F81" s="10"/>
      <c r="G81" s="10"/>
      <c r="H81" s="11"/>
      <c r="I81" s="23"/>
      <c r="J81" s="23"/>
    </row>
    <row r="82" spans="3:10">
      <c r="C82" s="9"/>
      <c r="D82" s="10"/>
      <c r="E82" s="10"/>
      <c r="F82" s="10"/>
      <c r="G82" s="10"/>
      <c r="H82" s="11"/>
      <c r="I82" s="23"/>
      <c r="J82" s="23"/>
    </row>
    <row r="83" spans="3:10">
      <c r="C83" s="9"/>
      <c r="D83" s="10"/>
      <c r="E83" s="10"/>
      <c r="F83" s="10"/>
      <c r="G83" s="10"/>
      <c r="H83" s="11"/>
      <c r="I83" s="23"/>
      <c r="J83" s="23"/>
    </row>
    <row r="84" spans="3:10">
      <c r="C84" s="9"/>
      <c r="D84" s="10"/>
      <c r="E84" s="10"/>
      <c r="F84" s="10"/>
      <c r="G84" s="10"/>
      <c r="H84" s="11"/>
      <c r="I84" s="23"/>
      <c r="J84" s="23"/>
    </row>
    <row r="85" spans="3:10">
      <c r="C85" s="9"/>
      <c r="D85" s="10"/>
      <c r="E85" s="10"/>
      <c r="F85" s="10"/>
      <c r="G85" s="10"/>
      <c r="H85" s="11"/>
      <c r="I85" s="23"/>
      <c r="J85" s="23"/>
    </row>
    <row r="86" spans="3:10">
      <c r="C86" s="9"/>
      <c r="D86" s="10"/>
      <c r="E86" s="10"/>
      <c r="F86" s="10"/>
      <c r="G86" s="10"/>
      <c r="H86" s="11"/>
      <c r="I86" s="23"/>
      <c r="J86" s="23"/>
    </row>
    <row r="87" spans="3:10">
      <c r="C87" s="9"/>
      <c r="D87" s="10"/>
      <c r="E87" s="10"/>
      <c r="F87" s="10"/>
      <c r="G87" s="10"/>
      <c r="H87" s="11"/>
      <c r="I87" s="23"/>
      <c r="J87" s="23"/>
    </row>
    <row r="88" spans="3:10" ht="15" thickBot="1">
      <c r="C88" s="12"/>
      <c r="D88" s="13"/>
      <c r="E88" s="13"/>
      <c r="F88" s="13"/>
      <c r="G88" s="13"/>
      <c r="H88" s="14"/>
      <c r="I88" s="23"/>
      <c r="J88" s="23"/>
    </row>
    <row r="89" spans="3:10">
      <c r="I89" s="39"/>
      <c r="J89" s="23"/>
    </row>
    <row r="90" spans="3:10">
      <c r="I90" s="39"/>
      <c r="J90" s="23"/>
    </row>
    <row r="91" spans="3:10">
      <c r="C91" t="s">
        <v>43</v>
      </c>
      <c r="I91" s="39"/>
      <c r="J91" s="23"/>
    </row>
    <row r="92" spans="3:10">
      <c r="J92" s="39"/>
    </row>
    <row r="93" spans="3:10">
      <c r="J93" s="39"/>
    </row>
    <row r="94" spans="3:10">
      <c r="J94" s="39"/>
    </row>
  </sheetData>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REAL DATA - Ex1</vt:lpstr>
      <vt:lpstr>REAL DATA - Ex2</vt:lpstr>
      <vt:lpstr>Correlation1 - Ex1 STUDENT</vt:lpstr>
      <vt:lpstr>Correlation2 - Ex2 STUDENT</vt:lpstr>
      <vt:lpstr>Correlation - Ex1 INSTRUCTOR</vt:lpstr>
      <vt:lpstr>Correlation2 - Ex2 INSTRUCTOR</vt:lpstr>
    </vt:vector>
  </TitlesOfParts>
  <Company>Nyack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dc:creator>
  <cp:lastModifiedBy>Peter Park</cp:lastModifiedBy>
  <dcterms:created xsi:type="dcterms:W3CDTF">2013-01-25T23:23:54Z</dcterms:created>
  <dcterms:modified xsi:type="dcterms:W3CDTF">2022-03-25T21:04:53Z</dcterms:modified>
</cp:coreProperties>
</file>